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CL\kDrive\Shared\Comité CCL\2025 CCL\Comptabilité\"/>
    </mc:Choice>
  </mc:AlternateContent>
  <xr:revisionPtr revIDLastSave="0" documentId="13_ncr:1_{96D04E15-6830-47B8-A0E4-C7955DE249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ésentation Budget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5" i="2" l="1"/>
  <c r="H120" i="2"/>
  <c r="H116" i="2"/>
  <c r="H109" i="2"/>
  <c r="H100" i="2"/>
  <c r="H88" i="2"/>
  <c r="H64" i="2"/>
  <c r="H52" i="2"/>
  <c r="H36" i="2"/>
  <c r="H29" i="2"/>
  <c r="H22" i="2"/>
  <c r="D125" i="2"/>
  <c r="D120" i="2"/>
  <c r="D116" i="2"/>
  <c r="D109" i="2"/>
  <c r="D100" i="2"/>
  <c r="D88" i="2"/>
  <c r="D64" i="2"/>
  <c r="D52" i="2"/>
  <c r="D36" i="2"/>
  <c r="D29" i="2"/>
  <c r="D22" i="2"/>
  <c r="F36" i="2"/>
  <c r="H89" i="2" l="1"/>
  <c r="D131" i="2"/>
  <c r="H131" i="2"/>
  <c r="D89" i="2"/>
  <c r="F100" i="2"/>
  <c r="F109" i="2"/>
  <c r="F116" i="2"/>
  <c r="F120" i="2"/>
  <c r="F125" i="2"/>
  <c r="F29" i="2"/>
  <c r="F52" i="2"/>
  <c r="F64" i="2"/>
  <c r="F88" i="2"/>
  <c r="D133" i="2" l="1"/>
  <c r="H133" i="2"/>
  <c r="F131" i="2"/>
  <c r="F22" i="2" l="1"/>
  <c r="F89" i="2" s="1"/>
  <c r="F133" i="2" s="1"/>
</calcChain>
</file>

<file path=xl/sharedStrings.xml><?xml version="1.0" encoding="utf-8"?>
<sst xmlns="http://schemas.openxmlformats.org/spreadsheetml/2006/main" count="121" uniqueCount="114">
  <si>
    <t> </t>
  </si>
  <si>
    <t>CHARGES</t>
  </si>
  <si>
    <t>Entretien et frais</t>
  </si>
  <si>
    <t>Loyer</t>
  </si>
  <si>
    <t>Entretien-aménagement de la buvette</t>
  </si>
  <si>
    <t>Entretien-aménagement du terrain</t>
  </si>
  <si>
    <t>Entretien-aménagement des bâtiments</t>
  </si>
  <si>
    <t>Entretien-aménagement de la piscine</t>
  </si>
  <si>
    <t>Entretien des égouts</t>
  </si>
  <si>
    <t>Frais eau et assainissement</t>
  </si>
  <si>
    <t>Frais électricité</t>
  </si>
  <si>
    <t>Assurances immobilières</t>
  </si>
  <si>
    <t>Frais travailleurs</t>
  </si>
  <si>
    <t>Entretien des machines-matériel-outillage</t>
  </si>
  <si>
    <t>Intérêts-commissions-frais-taxes</t>
  </si>
  <si>
    <t>Intérêts hypothécaires</t>
  </si>
  <si>
    <t>Frais-taxes-commissions bancaires</t>
  </si>
  <si>
    <t>Frais-taxes-commissions CCP</t>
  </si>
  <si>
    <t>Autres charges</t>
  </si>
  <si>
    <t>Achats de marchandises</t>
  </si>
  <si>
    <t>Achats machines-matériel-mobilier</t>
  </si>
  <si>
    <t>Frais administratifs</t>
  </si>
  <si>
    <t>Frais Comité</t>
  </si>
  <si>
    <t>Frais de port</t>
  </si>
  <si>
    <t>Cotisations FSN-UNS</t>
  </si>
  <si>
    <t>Impôts fiscaux</t>
  </si>
  <si>
    <t>Impôts fonciers et taxe épuration</t>
  </si>
  <si>
    <t>Frais administratifs et secrétariat</t>
  </si>
  <si>
    <t>Assurances choses</t>
  </si>
  <si>
    <t>Frais</t>
  </si>
  <si>
    <t>Débours Commission Kiwis</t>
  </si>
  <si>
    <t>Débours Commission Jeunes</t>
  </si>
  <si>
    <t>Débours Commission Sports et Manifestations</t>
  </si>
  <si>
    <t>Débours Commission Visiteurs</t>
  </si>
  <si>
    <t>Débours Commission Terrain</t>
  </si>
  <si>
    <t>Débours Commission Buvette</t>
  </si>
  <si>
    <t>Amortissements</t>
  </si>
  <si>
    <t>Amortissements constructions-locaux techniques</t>
  </si>
  <si>
    <t>Amortissements machines-matériel-mobilier</t>
  </si>
  <si>
    <t>Amortissements Maison du Club</t>
  </si>
  <si>
    <t>Amortissements piscine</t>
  </si>
  <si>
    <t>Amortissements installations et prises électriques</t>
  </si>
  <si>
    <t>Provisions pour machines-matériel-mobilier</t>
  </si>
  <si>
    <t>Provisions pour rénovation électricité</t>
  </si>
  <si>
    <t>Provisions pour entretien Maison du Club</t>
  </si>
  <si>
    <t>Provisions pour travaux extras</t>
  </si>
  <si>
    <t>Charges hors exercice</t>
  </si>
  <si>
    <t>Fermages et locations</t>
  </si>
  <si>
    <t>Refacturation électricité</t>
  </si>
  <si>
    <t>Fermages pavillons</t>
  </si>
  <si>
    <t>Fermages caravanes</t>
  </si>
  <si>
    <t>Fermages tentes</t>
  </si>
  <si>
    <t>Locations armoires</t>
  </si>
  <si>
    <t>Locations hivernages</t>
  </si>
  <si>
    <t>Locations places d'amarrage</t>
  </si>
  <si>
    <t>Admissions, cotisations et redevances</t>
  </si>
  <si>
    <t>Finances d'admissions</t>
  </si>
  <si>
    <t>Cotisations membres</t>
  </si>
  <si>
    <t>Cotisations amis-naturistes</t>
  </si>
  <si>
    <t>Cotisations solidarité (R.I.R.)</t>
  </si>
  <si>
    <t>Finances visiteurs</t>
  </si>
  <si>
    <t>Recettes diverses y compris actions spéciales</t>
  </si>
  <si>
    <t>Dons</t>
  </si>
  <si>
    <t>Buvette</t>
  </si>
  <si>
    <t>Chiffre d'affaires de la buvette</t>
  </si>
  <si>
    <t>Produit hors exercice</t>
  </si>
  <si>
    <t>Produits hors exercice</t>
  </si>
  <si>
    <t>Dissolution des provisions</t>
  </si>
  <si>
    <t>Total des CHARGES</t>
  </si>
  <si>
    <t>Pertes sur débiteurs</t>
  </si>
  <si>
    <t>Intérêts bancaires</t>
  </si>
  <si>
    <t>Intérêts CCP</t>
  </si>
  <si>
    <t>Frais gaz</t>
  </si>
  <si>
    <t>CAMPING CLUB LEMAN</t>
  </si>
  <si>
    <t>Recettes diverses</t>
  </si>
  <si>
    <t>PRODUITS</t>
  </si>
  <si>
    <t>Total des PRODUITS</t>
  </si>
  <si>
    <t>Total Recettes diverses</t>
  </si>
  <si>
    <t>Total Entretien et frais</t>
  </si>
  <si>
    <t>Total Intérêts-commissions-frais-taxes</t>
  </si>
  <si>
    <t>Total Autres charges</t>
  </si>
  <si>
    <t>Total Frais administratifs</t>
  </si>
  <si>
    <t>Total Frais</t>
  </si>
  <si>
    <t>Total Amortissements</t>
  </si>
  <si>
    <t>Total Fermages et locations</t>
  </si>
  <si>
    <t>Total Admissions, cotisations et redevances</t>
  </si>
  <si>
    <t>Total Buvette</t>
  </si>
  <si>
    <t>Total Intérêts bancaires</t>
  </si>
  <si>
    <t>Total Produit hors exercice</t>
  </si>
  <si>
    <t>Débours Actions spéciales (repas soutien, etc.)</t>
  </si>
  <si>
    <t>Taxe non-travailleurs (T.N.T.)</t>
  </si>
  <si>
    <t>Entretien des installations</t>
  </si>
  <si>
    <t>Fourniture de bureau</t>
  </si>
  <si>
    <t>Débours Commission Admissions</t>
  </si>
  <si>
    <t>Frais divers - Manifestations</t>
  </si>
  <si>
    <t>Encaissement machine à laver/sécher le linge</t>
  </si>
  <si>
    <t>Patentes et taxes diverses buvette</t>
  </si>
  <si>
    <t>Téléphone - Internet - Informatique</t>
  </si>
  <si>
    <t>RESULTAT</t>
  </si>
  <si>
    <t>Entretien-aménagement WiFi</t>
  </si>
  <si>
    <t>Provision pour entretien bâtiments</t>
  </si>
  <si>
    <t>Provision pour entretien piscine</t>
  </si>
  <si>
    <t>Provision pour entretien WiFi</t>
  </si>
  <si>
    <t>Nettoyage installations sanitaires</t>
  </si>
  <si>
    <t>Frais évacuation des déchets</t>
  </si>
  <si>
    <t>Frais de formation</t>
  </si>
  <si>
    <t>Charges machines à laver et sécher</t>
  </si>
  <si>
    <t>Budget 2024</t>
  </si>
  <si>
    <t>Budget 2025</t>
  </si>
  <si>
    <t>Entretien installations électriques (Mise aux normes)</t>
  </si>
  <si>
    <t>Comptes 2024</t>
  </si>
  <si>
    <t>Débours Commission Jubilé 90ème</t>
  </si>
  <si>
    <t>Provisions pour Manifestations Jubilé 90ème</t>
  </si>
  <si>
    <t>Frais Jubilé du 90ème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</si>
</sst>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6" borderId="1" applyNumberFormat="0" applyAlignment="0" applyProtection="0"/>
    <xf numFmtId="0" fontId="5" fillId="0" borderId="2" applyNumberFormat="0" applyFill="0" applyAlignment="0" applyProtection="0"/>
    <xf numFmtId="0" fontId="6" fillId="27" borderId="1" applyNumberFormat="0" applyAlignment="0" applyProtection="0"/>
    <xf numFmtId="0" fontId="7" fillId="28" borderId="0" applyNumberFormat="0" applyBorder="0" applyAlignment="0" applyProtection="0"/>
    <xf numFmtId="0" fontId="8" fillId="29" borderId="0" applyNumberFormat="0" applyBorder="0" applyAlignment="0" applyProtection="0"/>
    <xf numFmtId="0" fontId="9" fillId="26" borderId="3" applyNumberFormat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7">
    <xf numFmtId="0" fontId="0" fillId="0" borderId="0" xfId="0"/>
    <xf numFmtId="0" fontId="15" fillId="0" borderId="0" xfId="0" applyFont="1"/>
    <xf numFmtId="0" fontId="16" fillId="31" borderId="0" xfId="0" applyFont="1" applyFill="1"/>
    <xf numFmtId="0" fontId="17" fillId="0" borderId="0" xfId="0" applyFont="1"/>
    <xf numFmtId="4" fontId="17" fillId="0" borderId="0" xfId="0" applyNumberFormat="1" applyFont="1"/>
    <xf numFmtId="0" fontId="16" fillId="0" borderId="0" xfId="0" applyFont="1"/>
    <xf numFmtId="4" fontId="17" fillId="30" borderId="0" xfId="0" applyNumberFormat="1" applyFont="1" applyFill="1"/>
    <xf numFmtId="4" fontId="17" fillId="30" borderId="5" xfId="0" applyNumberFormat="1" applyFont="1" applyFill="1" applyBorder="1"/>
    <xf numFmtId="4" fontId="16" fillId="0" borderId="0" xfId="0" applyNumberFormat="1" applyFont="1"/>
    <xf numFmtId="4" fontId="16" fillId="30" borderId="0" xfId="0" applyNumberFormat="1" applyFont="1" applyFill="1"/>
    <xf numFmtId="4" fontId="16" fillId="30" borderId="6" xfId="0" applyNumberFormat="1" applyFont="1" applyFill="1" applyBorder="1"/>
    <xf numFmtId="4" fontId="16" fillId="30" borderId="5" xfId="0" applyNumberFormat="1" applyFont="1" applyFill="1" applyBorder="1"/>
    <xf numFmtId="4" fontId="17" fillId="0" borderId="0" xfId="0" quotePrefix="1" applyNumberFormat="1" applyFont="1"/>
    <xf numFmtId="4" fontId="17" fillId="30" borderId="0" xfId="0" quotePrefix="1" applyNumberFormat="1" applyFont="1" applyFill="1"/>
    <xf numFmtId="4" fontId="16" fillId="30" borderId="7" xfId="0" applyNumberFormat="1" applyFont="1" applyFill="1" applyBorder="1"/>
    <xf numFmtId="4" fontId="16" fillId="0" borderId="0" xfId="0" applyNumberFormat="1" applyFont="1" applyAlignment="1">
      <alignment horizontal="center"/>
    </xf>
    <xf numFmtId="4" fontId="16" fillId="30" borderId="8" xfId="0" applyNumberFormat="1" applyFont="1" applyFill="1" applyBorder="1"/>
    <xf numFmtId="4" fontId="16" fillId="31" borderId="0" xfId="0" applyNumberFormat="1" applyFont="1" applyFill="1" applyAlignment="1">
      <alignment horizontal="center"/>
    </xf>
    <xf numFmtId="4" fontId="17" fillId="32" borderId="0" xfId="0" applyNumberFormat="1" applyFont="1" applyFill="1"/>
    <xf numFmtId="4" fontId="17" fillId="32" borderId="5" xfId="0" applyNumberFormat="1" applyFont="1" applyFill="1" applyBorder="1"/>
    <xf numFmtId="4" fontId="16" fillId="32" borderId="0" xfId="0" applyNumberFormat="1" applyFont="1" applyFill="1"/>
    <xf numFmtId="4" fontId="16" fillId="32" borderId="6" xfId="0" applyNumberFormat="1" applyFont="1" applyFill="1" applyBorder="1"/>
    <xf numFmtId="4" fontId="16" fillId="32" borderId="8" xfId="0" applyNumberFormat="1" applyFont="1" applyFill="1" applyBorder="1"/>
    <xf numFmtId="4" fontId="16" fillId="32" borderId="5" xfId="0" applyNumberFormat="1" applyFont="1" applyFill="1" applyBorder="1"/>
    <xf numFmtId="4" fontId="17" fillId="32" borderId="0" xfId="0" quotePrefix="1" applyNumberFormat="1" applyFont="1" applyFill="1"/>
    <xf numFmtId="4" fontId="16" fillId="32" borderId="7" xfId="0" applyNumberFormat="1" applyFont="1" applyFill="1" applyBorder="1"/>
    <xf numFmtId="0" fontId="16" fillId="32" borderId="0" xfId="0" applyFont="1" applyFill="1"/>
  </cellXfs>
  <cellStyles count="5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Neutre" xfId="30" builtinId="28" customBuiltin="1"/>
    <cellStyle name="Normal" xfId="0" builtinId="0"/>
    <cellStyle name="Sortie" xfId="31" builtinId="21" customBuiltin="1"/>
    <cellStyle name="Texte explicatif" xfId="32" builtinId="53" customBuiltin="1"/>
    <cellStyle name="Total" xfId="3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6"/>
  <sheetViews>
    <sheetView tabSelected="1" topLeftCell="A91" zoomScale="130" zoomScaleNormal="130" zoomScalePageLayoutView="150" workbookViewId="0">
      <selection activeCell="B130" sqref="B130"/>
    </sheetView>
  </sheetViews>
  <sheetFormatPr baseColWidth="10" defaultColWidth="10.6640625" defaultRowHeight="13.8" x14ac:dyDescent="0.3"/>
  <cols>
    <col min="1" max="1" width="1.6640625" style="3" customWidth="1"/>
    <col min="2" max="2" width="36.6640625" style="3" customWidth="1"/>
    <col min="3" max="3" width="4.6640625" style="3" customWidth="1"/>
    <col min="4" max="4" width="13" style="3" customWidth="1"/>
    <col min="5" max="5" width="4.6640625" style="3" customWidth="1"/>
    <col min="6" max="6" width="13" style="4" customWidth="1"/>
    <col min="7" max="7" width="4.6640625" style="4" customWidth="1"/>
    <col min="8" max="8" width="13" style="4" customWidth="1"/>
    <col min="9" max="16384" width="10.6640625" style="3"/>
  </cols>
  <sheetData>
    <row r="1" spans="1:8" s="1" customFormat="1" ht="12" customHeight="1" x14ac:dyDescent="0.3">
      <c r="A1" s="1" t="s">
        <v>0</v>
      </c>
      <c r="B1" s="2" t="s">
        <v>73</v>
      </c>
      <c r="C1" s="5"/>
      <c r="D1" s="17" t="s">
        <v>108</v>
      </c>
      <c r="E1" s="5"/>
      <c r="F1" s="17" t="s">
        <v>110</v>
      </c>
      <c r="G1" s="15"/>
      <c r="H1" s="17" t="s">
        <v>107</v>
      </c>
    </row>
    <row r="2" spans="1:8" ht="12" customHeight="1" x14ac:dyDescent="0.3">
      <c r="D2" s="4"/>
    </row>
    <row r="3" spans="1:8" ht="12" customHeight="1" x14ac:dyDescent="0.3">
      <c r="B3" s="5" t="s">
        <v>1</v>
      </c>
      <c r="C3" s="5"/>
      <c r="D3" s="6"/>
      <c r="E3" s="5"/>
      <c r="F3" s="18"/>
      <c r="H3" s="18"/>
    </row>
    <row r="4" spans="1:8" ht="12" customHeight="1" x14ac:dyDescent="0.3">
      <c r="B4" s="5" t="s">
        <v>2</v>
      </c>
      <c r="C4" s="5"/>
      <c r="D4" s="6"/>
      <c r="E4" s="5"/>
      <c r="F4" s="18"/>
      <c r="H4" s="18"/>
    </row>
    <row r="5" spans="1:8" ht="12" customHeight="1" x14ac:dyDescent="0.3">
      <c r="B5" s="3" t="s">
        <v>3</v>
      </c>
      <c r="D5" s="6">
        <v>-1590</v>
      </c>
      <c r="F5" s="18">
        <v>-1590</v>
      </c>
      <c r="H5" s="18">
        <v>-1590</v>
      </c>
    </row>
    <row r="6" spans="1:8" ht="12" customHeight="1" x14ac:dyDescent="0.3">
      <c r="B6" s="3" t="s">
        <v>4</v>
      </c>
      <c r="D6" s="6">
        <v>-500</v>
      </c>
      <c r="F6" s="18"/>
      <c r="H6" s="18">
        <v>-500</v>
      </c>
    </row>
    <row r="7" spans="1:8" ht="12" customHeight="1" x14ac:dyDescent="0.3">
      <c r="B7" s="3" t="s">
        <v>5</v>
      </c>
      <c r="D7" s="6">
        <v>-7000</v>
      </c>
      <c r="F7" s="18">
        <v>-1859.15</v>
      </c>
      <c r="H7" s="18">
        <v>-5000</v>
      </c>
    </row>
    <row r="8" spans="1:8" ht="12" customHeight="1" x14ac:dyDescent="0.3">
      <c r="B8" s="3" t="s">
        <v>6</v>
      </c>
      <c r="D8" s="6">
        <v>-3000</v>
      </c>
      <c r="F8" s="18">
        <v>-892.05</v>
      </c>
      <c r="H8" s="18">
        <v>-3000</v>
      </c>
    </row>
    <row r="9" spans="1:8" ht="12" customHeight="1" x14ac:dyDescent="0.3">
      <c r="B9" s="3" t="s">
        <v>7</v>
      </c>
      <c r="D9" s="6">
        <v>-5000</v>
      </c>
      <c r="F9" s="18">
        <v>-7821.85</v>
      </c>
      <c r="H9" s="18">
        <v>-5000</v>
      </c>
    </row>
    <row r="10" spans="1:8" ht="12" customHeight="1" x14ac:dyDescent="0.3">
      <c r="B10" s="3" t="s">
        <v>99</v>
      </c>
      <c r="D10" s="6">
        <v>-1000</v>
      </c>
      <c r="F10" s="18">
        <v>0</v>
      </c>
      <c r="H10" s="18">
        <v>-1000</v>
      </c>
    </row>
    <row r="11" spans="1:8" ht="12" customHeight="1" x14ac:dyDescent="0.3">
      <c r="B11" s="3" t="s">
        <v>109</v>
      </c>
      <c r="D11" s="6">
        <v>-15000</v>
      </c>
      <c r="F11" s="18">
        <v>0</v>
      </c>
      <c r="H11" s="18">
        <v>-3000</v>
      </c>
    </row>
    <row r="12" spans="1:8" ht="12" customHeight="1" x14ac:dyDescent="0.3">
      <c r="B12" s="3" t="s">
        <v>8</v>
      </c>
      <c r="D12" s="6">
        <v>-500</v>
      </c>
      <c r="F12" s="18">
        <v>0</v>
      </c>
      <c r="H12" s="18">
        <v>-500</v>
      </c>
    </row>
    <row r="13" spans="1:8" ht="12" customHeight="1" x14ac:dyDescent="0.3">
      <c r="B13" s="3" t="s">
        <v>103</v>
      </c>
      <c r="D13" s="6">
        <v>-6000</v>
      </c>
      <c r="F13" s="18">
        <v>-4575.8999999999996</v>
      </c>
      <c r="H13" s="18">
        <v>-4000</v>
      </c>
    </row>
    <row r="14" spans="1:8" ht="12" customHeight="1" x14ac:dyDescent="0.3">
      <c r="B14" s="3" t="s">
        <v>9</v>
      </c>
      <c r="D14" s="6">
        <v>-6000</v>
      </c>
      <c r="F14" s="18">
        <v>-5871.15</v>
      </c>
      <c r="H14" s="18">
        <v>-6500</v>
      </c>
    </row>
    <row r="15" spans="1:8" ht="12" customHeight="1" x14ac:dyDescent="0.3">
      <c r="B15" s="3" t="s">
        <v>10</v>
      </c>
      <c r="D15" s="6">
        <v>-18000</v>
      </c>
      <c r="F15" s="18">
        <v>-2992.8</v>
      </c>
      <c r="H15" s="18">
        <v>-18000</v>
      </c>
    </row>
    <row r="16" spans="1:8" ht="12" customHeight="1" x14ac:dyDescent="0.3">
      <c r="B16" s="3" t="s">
        <v>72</v>
      </c>
      <c r="D16" s="6">
        <v>-7000</v>
      </c>
      <c r="F16" s="18">
        <v>-5265.85</v>
      </c>
      <c r="H16" s="18">
        <v>-6500</v>
      </c>
    </row>
    <row r="17" spans="2:8" ht="12" customHeight="1" x14ac:dyDescent="0.3">
      <c r="B17" s="3" t="s">
        <v>104</v>
      </c>
      <c r="D17" s="6">
        <v>-2500</v>
      </c>
      <c r="F17" s="18">
        <v>-1757.54</v>
      </c>
      <c r="H17" s="18">
        <v>-2500</v>
      </c>
    </row>
    <row r="18" spans="2:8" ht="12" customHeight="1" x14ac:dyDescent="0.3">
      <c r="B18" s="3" t="s">
        <v>11</v>
      </c>
      <c r="D18" s="6">
        <v>-2500</v>
      </c>
      <c r="F18" s="18">
        <v>-2260.35</v>
      </c>
      <c r="H18" s="18">
        <v>-2800</v>
      </c>
    </row>
    <row r="19" spans="2:8" ht="12" customHeight="1" x14ac:dyDescent="0.3">
      <c r="B19" s="3" t="s">
        <v>12</v>
      </c>
      <c r="D19" s="6">
        <v>-2500</v>
      </c>
      <c r="F19" s="18">
        <v>-1909.09</v>
      </c>
      <c r="H19" s="18">
        <v>-2500</v>
      </c>
    </row>
    <row r="20" spans="2:8" ht="12" customHeight="1" x14ac:dyDescent="0.3">
      <c r="B20" s="3" t="s">
        <v>13</v>
      </c>
      <c r="D20" s="6">
        <v>-2000</v>
      </c>
      <c r="F20" s="18">
        <v>-1236.95</v>
      </c>
      <c r="H20" s="18">
        <v>-2000</v>
      </c>
    </row>
    <row r="21" spans="2:8" ht="12" customHeight="1" x14ac:dyDescent="0.3">
      <c r="B21" s="3" t="s">
        <v>91</v>
      </c>
      <c r="D21" s="7">
        <v>-10000</v>
      </c>
      <c r="F21" s="19">
        <v>-13317.25</v>
      </c>
      <c r="H21" s="19">
        <v>-5000</v>
      </c>
    </row>
    <row r="22" spans="2:8" ht="12" customHeight="1" x14ac:dyDescent="0.3">
      <c r="B22" s="5" t="s">
        <v>78</v>
      </c>
      <c r="C22" s="5"/>
      <c r="D22" s="9">
        <f>SUM(D5:D21)</f>
        <v>-90090</v>
      </c>
      <c r="E22" s="5"/>
      <c r="F22" s="20">
        <f>SUM(F5:F21)</f>
        <v>-51349.929999999993</v>
      </c>
      <c r="G22" s="8"/>
      <c r="H22" s="20">
        <f>SUM(H5:H21)</f>
        <v>-69390</v>
      </c>
    </row>
    <row r="23" spans="2:8" ht="12" customHeight="1" x14ac:dyDescent="0.3">
      <c r="D23" s="6"/>
      <c r="F23" s="18"/>
      <c r="H23" s="18"/>
    </row>
    <row r="24" spans="2:8" ht="12" customHeight="1" x14ac:dyDescent="0.3">
      <c r="B24" s="5" t="s">
        <v>14</v>
      </c>
      <c r="C24" s="5"/>
      <c r="D24" s="6"/>
      <c r="E24" s="5"/>
      <c r="F24" s="18"/>
      <c r="H24" s="18"/>
    </row>
    <row r="25" spans="2:8" ht="12" customHeight="1" x14ac:dyDescent="0.3">
      <c r="B25" s="3" t="s">
        <v>70</v>
      </c>
      <c r="D25" s="6"/>
      <c r="F25" s="18"/>
      <c r="H25" s="18"/>
    </row>
    <row r="26" spans="2:8" ht="12" customHeight="1" x14ac:dyDescent="0.3">
      <c r="B26" s="3" t="s">
        <v>15</v>
      </c>
      <c r="D26" s="6">
        <v>-3500</v>
      </c>
      <c r="F26" s="18">
        <v>-3012.03</v>
      </c>
      <c r="H26" s="18">
        <v>-2500</v>
      </c>
    </row>
    <row r="27" spans="2:8" ht="12" customHeight="1" x14ac:dyDescent="0.3">
      <c r="B27" s="3" t="s">
        <v>16</v>
      </c>
      <c r="D27" s="6">
        <v>-1000</v>
      </c>
      <c r="F27" s="18">
        <v>-556.1</v>
      </c>
      <c r="H27" s="18">
        <v>-1000</v>
      </c>
    </row>
    <row r="28" spans="2:8" ht="12" customHeight="1" x14ac:dyDescent="0.3">
      <c r="B28" s="3" t="s">
        <v>17</v>
      </c>
      <c r="D28" s="7">
        <v>0</v>
      </c>
      <c r="F28" s="19">
        <v>-45</v>
      </c>
      <c r="H28" s="19">
        <v>-160</v>
      </c>
    </row>
    <row r="29" spans="2:8" ht="12" customHeight="1" x14ac:dyDescent="0.3">
      <c r="B29" s="5" t="s">
        <v>79</v>
      </c>
      <c r="C29" s="5"/>
      <c r="D29" s="9">
        <f>SUM(D25:D28)</f>
        <v>-4500</v>
      </c>
      <c r="E29" s="5"/>
      <c r="F29" s="20">
        <f>SUM(F25:F28)</f>
        <v>-3613.13</v>
      </c>
      <c r="G29" s="8"/>
      <c r="H29" s="20">
        <f>SUM(H25:H28)</f>
        <v>-3660</v>
      </c>
    </row>
    <row r="30" spans="2:8" ht="12" customHeight="1" x14ac:dyDescent="0.3">
      <c r="D30" s="6"/>
      <c r="F30" s="18"/>
      <c r="H30" s="18"/>
    </row>
    <row r="31" spans="2:8" ht="12" customHeight="1" x14ac:dyDescent="0.3">
      <c r="B31" s="5" t="s">
        <v>18</v>
      </c>
      <c r="C31" s="5"/>
      <c r="D31" s="6"/>
      <c r="E31" s="5"/>
      <c r="F31" s="18"/>
      <c r="H31" s="18"/>
    </row>
    <row r="32" spans="2:8" ht="12" customHeight="1" x14ac:dyDescent="0.3">
      <c r="B32" s="3" t="s">
        <v>19</v>
      </c>
      <c r="D32" s="6">
        <v>-19000</v>
      </c>
      <c r="F32" s="18">
        <v>-17644.57</v>
      </c>
      <c r="H32" s="18">
        <v>-19000</v>
      </c>
    </row>
    <row r="33" spans="2:8" ht="12" customHeight="1" x14ac:dyDescent="0.3">
      <c r="B33" s="3" t="s">
        <v>20</v>
      </c>
      <c r="D33" s="6">
        <v>-2000</v>
      </c>
      <c r="F33" s="18">
        <v>-710.9</v>
      </c>
      <c r="H33" s="18">
        <v>-2000</v>
      </c>
    </row>
    <row r="34" spans="2:8" ht="12" customHeight="1" x14ac:dyDescent="0.3">
      <c r="B34" s="3" t="s">
        <v>18</v>
      </c>
      <c r="D34" s="6">
        <v>-3000</v>
      </c>
      <c r="F34" s="18">
        <v>-2725.2</v>
      </c>
      <c r="H34" s="18">
        <v>-3000</v>
      </c>
    </row>
    <row r="35" spans="2:8" ht="12" customHeight="1" x14ac:dyDescent="0.3">
      <c r="B35" s="3" t="s">
        <v>106</v>
      </c>
      <c r="D35" s="7">
        <v>-500</v>
      </c>
      <c r="F35" s="19">
        <v>-954.35</v>
      </c>
      <c r="H35" s="19">
        <v>-200</v>
      </c>
    </row>
    <row r="36" spans="2:8" ht="12" customHeight="1" x14ac:dyDescent="0.3">
      <c r="B36" s="5" t="s">
        <v>80</v>
      </c>
      <c r="C36" s="5"/>
      <c r="D36" s="9">
        <f>SUM(D32:D35)</f>
        <v>-24500</v>
      </c>
      <c r="E36" s="5"/>
      <c r="F36" s="20">
        <f>SUM(F32:F35)</f>
        <v>-22035.02</v>
      </c>
      <c r="G36" s="8"/>
      <c r="H36" s="20">
        <f>SUM(H32:H35)</f>
        <v>-24200</v>
      </c>
    </row>
    <row r="37" spans="2:8" ht="12" customHeight="1" x14ac:dyDescent="0.3">
      <c r="D37" s="6"/>
      <c r="F37" s="18"/>
      <c r="H37" s="18"/>
    </row>
    <row r="38" spans="2:8" ht="12" customHeight="1" x14ac:dyDescent="0.3">
      <c r="B38" s="5" t="s">
        <v>21</v>
      </c>
      <c r="C38" s="5"/>
      <c r="D38" s="6"/>
      <c r="E38" s="5"/>
      <c r="F38" s="18"/>
      <c r="H38" s="18"/>
    </row>
    <row r="39" spans="2:8" ht="12" customHeight="1" x14ac:dyDescent="0.3">
      <c r="B39" s="3" t="s">
        <v>22</v>
      </c>
      <c r="D39" s="6">
        <v>-1000</v>
      </c>
      <c r="F39" s="18">
        <v>-396.2</v>
      </c>
      <c r="H39" s="18">
        <v>-1800</v>
      </c>
    </row>
    <row r="40" spans="2:8" ht="12" customHeight="1" x14ac:dyDescent="0.3">
      <c r="B40" s="3" t="s">
        <v>94</v>
      </c>
      <c r="D40" s="6">
        <v>-1500</v>
      </c>
      <c r="F40" s="18">
        <v>-903</v>
      </c>
      <c r="H40" s="18">
        <v>-1500</v>
      </c>
    </row>
    <row r="41" spans="2:8" ht="12" customHeight="1" x14ac:dyDescent="0.3">
      <c r="B41" s="3" t="s">
        <v>113</v>
      </c>
      <c r="D41" s="6">
        <v>-8000</v>
      </c>
      <c r="F41" s="18"/>
      <c r="H41" s="18"/>
    </row>
    <row r="42" spans="2:8" ht="12" customHeight="1" x14ac:dyDescent="0.3">
      <c r="B42" s="3" t="s">
        <v>23</v>
      </c>
      <c r="D42" s="6">
        <v>-200</v>
      </c>
      <c r="F42" s="18">
        <v>-76.7</v>
      </c>
      <c r="H42" s="18">
        <v>-300</v>
      </c>
    </row>
    <row r="43" spans="2:8" ht="12" customHeight="1" x14ac:dyDescent="0.3">
      <c r="B43" s="3" t="s">
        <v>92</v>
      </c>
      <c r="D43" s="6">
        <v>-500</v>
      </c>
      <c r="F43" s="18">
        <v>-274.89999999999998</v>
      </c>
      <c r="H43" s="18">
        <v>-500</v>
      </c>
    </row>
    <row r="44" spans="2:8" ht="12" customHeight="1" x14ac:dyDescent="0.3">
      <c r="B44" s="3" t="s">
        <v>97</v>
      </c>
      <c r="D44" s="6">
        <v>-3500</v>
      </c>
      <c r="F44" s="18">
        <v>-2634.25</v>
      </c>
      <c r="H44" s="18">
        <v>-2600</v>
      </c>
    </row>
    <row r="45" spans="2:8" ht="12" customHeight="1" x14ac:dyDescent="0.3">
      <c r="B45" s="3" t="s">
        <v>96</v>
      </c>
      <c r="D45" s="6">
        <v>-400</v>
      </c>
      <c r="F45" s="18">
        <v>-205</v>
      </c>
      <c r="H45" s="18">
        <v>-400</v>
      </c>
    </row>
    <row r="46" spans="2:8" ht="12" customHeight="1" x14ac:dyDescent="0.3">
      <c r="B46" s="3" t="s">
        <v>105</v>
      </c>
      <c r="D46" s="6">
        <v>0</v>
      </c>
      <c r="F46" s="18">
        <v>0</v>
      </c>
      <c r="H46" s="18">
        <v>-1000</v>
      </c>
    </row>
    <row r="47" spans="2:8" ht="12" customHeight="1" x14ac:dyDescent="0.3">
      <c r="B47" s="3" t="s">
        <v>24</v>
      </c>
      <c r="D47" s="6">
        <v>-2000</v>
      </c>
      <c r="F47" s="18">
        <v>0</v>
      </c>
      <c r="H47" s="18">
        <v>-2000</v>
      </c>
    </row>
    <row r="48" spans="2:8" ht="12" customHeight="1" x14ac:dyDescent="0.3">
      <c r="B48" s="3" t="s">
        <v>25</v>
      </c>
      <c r="D48" s="6">
        <v>-5000</v>
      </c>
      <c r="F48" s="18">
        <v>-7129.4</v>
      </c>
      <c r="H48" s="18">
        <v>-7000</v>
      </c>
    </row>
    <row r="49" spans="2:8" ht="12" customHeight="1" x14ac:dyDescent="0.3">
      <c r="B49" s="3" t="s">
        <v>26</v>
      </c>
      <c r="D49" s="6">
        <v>-2000</v>
      </c>
      <c r="F49" s="18">
        <v>-1009</v>
      </c>
      <c r="H49" s="18">
        <v>-3500</v>
      </c>
    </row>
    <row r="50" spans="2:8" ht="12" customHeight="1" x14ac:dyDescent="0.3">
      <c r="B50" s="3" t="s">
        <v>27</v>
      </c>
      <c r="D50" s="6">
        <v>-500</v>
      </c>
      <c r="F50" s="18">
        <v>-200</v>
      </c>
      <c r="H50" s="18">
        <v>-700</v>
      </c>
    </row>
    <row r="51" spans="2:8" ht="12" customHeight="1" x14ac:dyDescent="0.3">
      <c r="B51" s="3" t="s">
        <v>28</v>
      </c>
      <c r="D51" s="7">
        <v>-1500</v>
      </c>
      <c r="F51" s="19">
        <v>-1249.5999999999999</v>
      </c>
      <c r="H51" s="19">
        <v>-1800</v>
      </c>
    </row>
    <row r="52" spans="2:8" ht="12" customHeight="1" x14ac:dyDescent="0.3">
      <c r="B52" s="5" t="s">
        <v>81</v>
      </c>
      <c r="C52" s="5"/>
      <c r="D52" s="9">
        <f>SUM(D39:D51)</f>
        <v>-26100</v>
      </c>
      <c r="E52" s="5"/>
      <c r="F52" s="20">
        <f>SUM(F39:F51)</f>
        <v>-14078.050000000001</v>
      </c>
      <c r="G52" s="8"/>
      <c r="H52" s="20">
        <f>SUM(H39:H51)</f>
        <v>-23100</v>
      </c>
    </row>
    <row r="53" spans="2:8" ht="12" customHeight="1" x14ac:dyDescent="0.3">
      <c r="D53" s="6"/>
      <c r="F53" s="18"/>
      <c r="H53" s="18"/>
    </row>
    <row r="54" spans="2:8" ht="12" customHeight="1" x14ac:dyDescent="0.3">
      <c r="B54" s="5" t="s">
        <v>29</v>
      </c>
      <c r="C54" s="5"/>
      <c r="D54" s="6"/>
      <c r="E54" s="5"/>
      <c r="F54" s="18"/>
      <c r="H54" s="18"/>
    </row>
    <row r="55" spans="2:8" ht="12" customHeight="1" x14ac:dyDescent="0.3">
      <c r="B55" s="3" t="s">
        <v>30</v>
      </c>
      <c r="D55" s="6"/>
      <c r="F55" s="18"/>
      <c r="H55" s="18"/>
    </row>
    <row r="56" spans="2:8" ht="12" customHeight="1" x14ac:dyDescent="0.3">
      <c r="B56" s="3" t="s">
        <v>31</v>
      </c>
      <c r="D56" s="6"/>
      <c r="F56" s="18"/>
      <c r="H56" s="18"/>
    </row>
    <row r="57" spans="2:8" ht="12" customHeight="1" x14ac:dyDescent="0.3">
      <c r="B57" s="3" t="s">
        <v>32</v>
      </c>
      <c r="D57" s="6">
        <v>-1500</v>
      </c>
      <c r="F57" s="18">
        <v>-1266.7</v>
      </c>
      <c r="H57" s="18">
        <v>-1000</v>
      </c>
    </row>
    <row r="58" spans="2:8" ht="12" customHeight="1" x14ac:dyDescent="0.3">
      <c r="B58" s="3" t="s">
        <v>89</v>
      </c>
      <c r="D58" s="6"/>
      <c r="F58" s="18">
        <v>-331.8</v>
      </c>
      <c r="H58" s="18"/>
    </row>
    <row r="59" spans="2:8" ht="12" customHeight="1" x14ac:dyDescent="0.3">
      <c r="B59" s="3" t="s">
        <v>34</v>
      </c>
      <c r="D59" s="6">
        <v>-2000</v>
      </c>
      <c r="F59" s="18">
        <v>-1381.87</v>
      </c>
      <c r="H59" s="18">
        <v>-500</v>
      </c>
    </row>
    <row r="60" spans="2:8" ht="12" customHeight="1" x14ac:dyDescent="0.3">
      <c r="B60" s="3" t="s">
        <v>93</v>
      </c>
      <c r="D60" s="6">
        <v>-200</v>
      </c>
      <c r="F60" s="18">
        <v>0</v>
      </c>
      <c r="H60" s="18">
        <v>-200</v>
      </c>
    </row>
    <row r="61" spans="2:8" ht="12" customHeight="1" x14ac:dyDescent="0.3">
      <c r="B61" s="3" t="s">
        <v>33</v>
      </c>
      <c r="D61" s="6">
        <v>-200</v>
      </c>
      <c r="F61" s="18">
        <v>-91.5</v>
      </c>
      <c r="H61" s="18">
        <v>-500</v>
      </c>
    </row>
    <row r="62" spans="2:8" ht="12" customHeight="1" x14ac:dyDescent="0.3">
      <c r="B62" s="3" t="s">
        <v>111</v>
      </c>
      <c r="D62" s="6">
        <v>-1000</v>
      </c>
      <c r="F62" s="18">
        <v>-21</v>
      </c>
      <c r="H62" s="18">
        <v>-500</v>
      </c>
    </row>
    <row r="63" spans="2:8" ht="12" customHeight="1" x14ac:dyDescent="0.3">
      <c r="B63" s="3" t="s">
        <v>35</v>
      </c>
      <c r="D63" s="7">
        <v>-2000</v>
      </c>
      <c r="F63" s="19">
        <v>-1685.6</v>
      </c>
      <c r="H63" s="19">
        <v>-800</v>
      </c>
    </row>
    <row r="64" spans="2:8" ht="12" customHeight="1" x14ac:dyDescent="0.3">
      <c r="B64" s="5" t="s">
        <v>82</v>
      </c>
      <c r="C64" s="5"/>
      <c r="D64" s="9">
        <f>SUM(D55:D63)</f>
        <v>-6900</v>
      </c>
      <c r="E64" s="5"/>
      <c r="F64" s="20">
        <f>SUM(F55:F63)</f>
        <v>-4778.4699999999993</v>
      </c>
      <c r="G64" s="8"/>
      <c r="H64" s="20">
        <f>SUM(H55:H63)</f>
        <v>-3500</v>
      </c>
    </row>
    <row r="65" spans="2:8" ht="12" customHeight="1" x14ac:dyDescent="0.3">
      <c r="B65" s="5"/>
      <c r="C65" s="5"/>
      <c r="D65" s="5"/>
      <c r="E65" s="5"/>
      <c r="F65" s="26"/>
      <c r="G65" s="8"/>
      <c r="H65" s="26"/>
    </row>
    <row r="66" spans="2:8" ht="12" customHeight="1" x14ac:dyDescent="0.3">
      <c r="B66" s="5"/>
      <c r="C66" s="5"/>
      <c r="D66" s="5"/>
      <c r="E66" s="5"/>
      <c r="F66" s="26"/>
      <c r="G66" s="8"/>
      <c r="H66" s="26"/>
    </row>
    <row r="67" spans="2:8" ht="12" customHeight="1" x14ac:dyDescent="0.3">
      <c r="B67" s="5"/>
      <c r="C67" s="5"/>
      <c r="D67" s="5"/>
      <c r="E67" s="5"/>
      <c r="F67" s="26"/>
      <c r="G67" s="8"/>
      <c r="H67" s="26"/>
    </row>
    <row r="68" spans="2:8" ht="12" customHeight="1" x14ac:dyDescent="0.3">
      <c r="B68" s="5"/>
      <c r="C68" s="5"/>
      <c r="D68" s="5"/>
      <c r="E68" s="5"/>
      <c r="F68" s="26"/>
      <c r="G68" s="8"/>
      <c r="H68" s="26"/>
    </row>
    <row r="69" spans="2:8" ht="12" customHeight="1" x14ac:dyDescent="0.3">
      <c r="B69" s="5"/>
      <c r="C69" s="5"/>
      <c r="D69" s="5"/>
      <c r="E69" s="5"/>
      <c r="F69" s="26"/>
      <c r="G69" s="8"/>
      <c r="H69" s="26"/>
    </row>
    <row r="70" spans="2:8" ht="12" customHeight="1" x14ac:dyDescent="0.3">
      <c r="D70" s="4"/>
      <c r="F70" s="18"/>
      <c r="H70" s="18"/>
    </row>
    <row r="71" spans="2:8" ht="12" customHeight="1" x14ac:dyDescent="0.3">
      <c r="B71" s="2" t="s">
        <v>73</v>
      </c>
      <c r="C71" s="5"/>
      <c r="D71" s="17" t="s">
        <v>108</v>
      </c>
      <c r="E71" s="5"/>
      <c r="F71" s="17" t="s">
        <v>110</v>
      </c>
      <c r="G71" s="15"/>
      <c r="H71" s="17" t="s">
        <v>107</v>
      </c>
    </row>
    <row r="72" spans="2:8" ht="12" customHeight="1" x14ac:dyDescent="0.3">
      <c r="D72" s="4"/>
      <c r="F72" s="18"/>
      <c r="H72" s="18"/>
    </row>
    <row r="73" spans="2:8" ht="12" customHeight="1" x14ac:dyDescent="0.3">
      <c r="B73" s="5" t="s">
        <v>36</v>
      </c>
      <c r="C73" s="5"/>
      <c r="D73" s="6"/>
      <c r="E73" s="5"/>
      <c r="F73" s="18"/>
      <c r="H73" s="18"/>
    </row>
    <row r="74" spans="2:8" ht="12" customHeight="1" x14ac:dyDescent="0.3">
      <c r="B74" s="3" t="s">
        <v>37</v>
      </c>
      <c r="D74" s="6">
        <v>-1000</v>
      </c>
      <c r="F74" s="18">
        <v>-1000</v>
      </c>
      <c r="H74" s="18">
        <v>-1000</v>
      </c>
    </row>
    <row r="75" spans="2:8" ht="12" customHeight="1" x14ac:dyDescent="0.3">
      <c r="B75" s="3" t="s">
        <v>38</v>
      </c>
      <c r="D75" s="6">
        <v>-1500</v>
      </c>
      <c r="F75" s="18">
        <v>-1500</v>
      </c>
      <c r="H75" s="18">
        <v>-1500</v>
      </c>
    </row>
    <row r="76" spans="2:8" ht="12" customHeight="1" x14ac:dyDescent="0.3">
      <c r="B76" s="3" t="s">
        <v>39</v>
      </c>
      <c r="D76" s="6">
        <v>-3000</v>
      </c>
      <c r="F76" s="18">
        <v>-3000</v>
      </c>
      <c r="H76" s="18">
        <v>-3000</v>
      </c>
    </row>
    <row r="77" spans="2:8" ht="12" customHeight="1" x14ac:dyDescent="0.3">
      <c r="B77" s="3" t="s">
        <v>40</v>
      </c>
      <c r="D77" s="6"/>
      <c r="F77" s="18"/>
      <c r="H77" s="18"/>
    </row>
    <row r="78" spans="2:8" ht="12" customHeight="1" x14ac:dyDescent="0.3">
      <c r="B78" s="3" t="s">
        <v>41</v>
      </c>
      <c r="D78" s="6"/>
      <c r="F78" s="18"/>
      <c r="H78" s="18"/>
    </row>
    <row r="79" spans="2:8" ht="12" customHeight="1" x14ac:dyDescent="0.3">
      <c r="B79" s="3" t="s">
        <v>100</v>
      </c>
      <c r="D79" s="6"/>
      <c r="F79" s="18"/>
      <c r="H79" s="18"/>
    </row>
    <row r="80" spans="2:8" ht="12" customHeight="1" x14ac:dyDescent="0.3">
      <c r="B80" s="3" t="s">
        <v>101</v>
      </c>
      <c r="D80" s="6"/>
      <c r="F80" s="18"/>
      <c r="H80" s="18"/>
    </row>
    <row r="81" spans="2:8" ht="12" customHeight="1" x14ac:dyDescent="0.3">
      <c r="B81" s="3" t="s">
        <v>102</v>
      </c>
      <c r="D81" s="6"/>
      <c r="F81" s="18"/>
      <c r="H81" s="18"/>
    </row>
    <row r="82" spans="2:8" ht="12" customHeight="1" x14ac:dyDescent="0.3">
      <c r="B82" s="3" t="s">
        <v>42</v>
      </c>
      <c r="D82" s="6"/>
      <c r="F82" s="18"/>
      <c r="H82" s="18"/>
    </row>
    <row r="83" spans="2:8" ht="12" customHeight="1" x14ac:dyDescent="0.3">
      <c r="B83" s="3" t="s">
        <v>43</v>
      </c>
      <c r="D83" s="6"/>
      <c r="F83" s="18">
        <v>-20000</v>
      </c>
      <c r="H83" s="18"/>
    </row>
    <row r="84" spans="2:8" ht="12" customHeight="1" x14ac:dyDescent="0.3">
      <c r="B84" s="3" t="s">
        <v>44</v>
      </c>
      <c r="D84" s="6"/>
      <c r="F84" s="18"/>
      <c r="H84" s="18"/>
    </row>
    <row r="85" spans="2:8" ht="12" customHeight="1" x14ac:dyDescent="0.3">
      <c r="B85" s="3" t="s">
        <v>45</v>
      </c>
      <c r="D85" s="6"/>
      <c r="F85" s="18"/>
      <c r="H85" s="18"/>
    </row>
    <row r="86" spans="2:8" ht="12" customHeight="1" x14ac:dyDescent="0.3">
      <c r="B86" s="3" t="s">
        <v>112</v>
      </c>
      <c r="D86" s="6"/>
      <c r="F86" s="18">
        <v>-10000</v>
      </c>
      <c r="H86" s="18"/>
    </row>
    <row r="87" spans="2:8" ht="12" customHeight="1" x14ac:dyDescent="0.3">
      <c r="B87" s="3" t="s">
        <v>46</v>
      </c>
      <c r="D87" s="7"/>
      <c r="F87" s="19"/>
      <c r="H87" s="19"/>
    </row>
    <row r="88" spans="2:8" ht="12" customHeight="1" x14ac:dyDescent="0.3">
      <c r="B88" s="5" t="s">
        <v>83</v>
      </c>
      <c r="C88" s="5"/>
      <c r="D88" s="10">
        <f>SUM(D74:D87)</f>
        <v>-5500</v>
      </c>
      <c r="E88" s="5"/>
      <c r="F88" s="21">
        <f>SUM(F74:F87)</f>
        <v>-35500</v>
      </c>
      <c r="G88" s="8"/>
      <c r="H88" s="21">
        <f>SUM(H74:H87)</f>
        <v>-5500</v>
      </c>
    </row>
    <row r="89" spans="2:8" ht="15" customHeight="1" thickBot="1" x14ac:dyDescent="0.35">
      <c r="B89" s="5" t="s">
        <v>68</v>
      </c>
      <c r="C89" s="5"/>
      <c r="D89" s="16">
        <f>SUM(D22+D29+D36+D52+D64+D88)</f>
        <v>-157590</v>
      </c>
      <c r="E89" s="5"/>
      <c r="F89" s="22">
        <f>SUM(F22+F29+F36+F52+F64+F88)</f>
        <v>-131354.59999999998</v>
      </c>
      <c r="G89" s="8"/>
      <c r="H89" s="22">
        <f>SUM(H22+H29+H36+H52+H64+H88)</f>
        <v>-129350</v>
      </c>
    </row>
    <row r="90" spans="2:8" ht="12" customHeight="1" thickTop="1" x14ac:dyDescent="0.3">
      <c r="D90" s="4"/>
      <c r="F90" s="18"/>
      <c r="H90" s="18"/>
    </row>
    <row r="91" spans="2:8" ht="12" customHeight="1" x14ac:dyDescent="0.3">
      <c r="B91" s="5" t="s">
        <v>75</v>
      </c>
      <c r="C91" s="5"/>
      <c r="D91" s="4"/>
      <c r="E91" s="5"/>
      <c r="F91" s="18"/>
      <c r="H91" s="18"/>
    </row>
    <row r="92" spans="2:8" ht="12" customHeight="1" x14ac:dyDescent="0.3">
      <c r="B92" s="5" t="s">
        <v>47</v>
      </c>
      <c r="C92" s="5"/>
      <c r="D92" s="6"/>
      <c r="E92" s="5"/>
      <c r="F92" s="18"/>
      <c r="H92" s="18"/>
    </row>
    <row r="93" spans="2:8" ht="12" customHeight="1" x14ac:dyDescent="0.3">
      <c r="B93" s="3" t="s">
        <v>48</v>
      </c>
      <c r="D93" s="6">
        <v>9200</v>
      </c>
      <c r="F93" s="18">
        <v>9270.2000000000007</v>
      </c>
      <c r="H93" s="18">
        <v>9200</v>
      </c>
    </row>
    <row r="94" spans="2:8" ht="12" customHeight="1" x14ac:dyDescent="0.3">
      <c r="B94" s="3" t="s">
        <v>49</v>
      </c>
      <c r="D94" s="6">
        <v>12800</v>
      </c>
      <c r="F94" s="18">
        <v>12800</v>
      </c>
      <c r="H94" s="18">
        <v>12800</v>
      </c>
    </row>
    <row r="95" spans="2:8" ht="12" customHeight="1" x14ac:dyDescent="0.3">
      <c r="B95" s="3" t="s">
        <v>50</v>
      </c>
      <c r="D95" s="6">
        <v>17000</v>
      </c>
      <c r="F95" s="18">
        <v>16800</v>
      </c>
      <c r="H95" s="18">
        <v>17000</v>
      </c>
    </row>
    <row r="96" spans="2:8" ht="12" customHeight="1" x14ac:dyDescent="0.3">
      <c r="B96" s="3" t="s">
        <v>51</v>
      </c>
      <c r="D96" s="6">
        <v>0</v>
      </c>
      <c r="F96" s="18">
        <v>0</v>
      </c>
      <c r="H96" s="18">
        <v>200</v>
      </c>
    </row>
    <row r="97" spans="2:8" ht="12" customHeight="1" x14ac:dyDescent="0.3">
      <c r="B97" s="3" t="s">
        <v>52</v>
      </c>
      <c r="D97" s="6">
        <v>900</v>
      </c>
      <c r="F97" s="18">
        <v>920</v>
      </c>
      <c r="H97" s="18">
        <v>900</v>
      </c>
    </row>
    <row r="98" spans="2:8" ht="12" customHeight="1" x14ac:dyDescent="0.3">
      <c r="B98" s="3" t="s">
        <v>53</v>
      </c>
      <c r="D98" s="6">
        <v>200</v>
      </c>
      <c r="F98" s="18">
        <v>200</v>
      </c>
      <c r="H98" s="18">
        <v>200</v>
      </c>
    </row>
    <row r="99" spans="2:8" ht="12" customHeight="1" x14ac:dyDescent="0.3">
      <c r="B99" s="3" t="s">
        <v>54</v>
      </c>
      <c r="D99" s="7">
        <v>1600</v>
      </c>
      <c r="F99" s="19">
        <v>2900</v>
      </c>
      <c r="H99" s="19">
        <v>1600</v>
      </c>
    </row>
    <row r="100" spans="2:8" ht="12" customHeight="1" x14ac:dyDescent="0.3">
      <c r="B100" s="5" t="s">
        <v>84</v>
      </c>
      <c r="C100" s="5"/>
      <c r="D100" s="9">
        <f>SUM(D93:D99)</f>
        <v>41700</v>
      </c>
      <c r="E100" s="5"/>
      <c r="F100" s="20">
        <f>SUM(F93:F99)</f>
        <v>42890.2</v>
      </c>
      <c r="G100" s="8"/>
      <c r="H100" s="20">
        <f>SUM(H93:H99)</f>
        <v>41900</v>
      </c>
    </row>
    <row r="101" spans="2:8" ht="12" customHeight="1" x14ac:dyDescent="0.3">
      <c r="D101" s="6"/>
      <c r="F101" s="18"/>
      <c r="H101" s="18"/>
    </row>
    <row r="102" spans="2:8" ht="12" customHeight="1" x14ac:dyDescent="0.3">
      <c r="B102" s="5" t="s">
        <v>55</v>
      </c>
      <c r="C102" s="5"/>
      <c r="D102" s="6"/>
      <c r="E102" s="5"/>
      <c r="F102" s="18"/>
      <c r="H102" s="18"/>
    </row>
    <row r="103" spans="2:8" ht="12" customHeight="1" x14ac:dyDescent="0.3">
      <c r="B103" s="3" t="s">
        <v>56</v>
      </c>
      <c r="D103" s="6">
        <v>900</v>
      </c>
      <c r="F103" s="18">
        <v>2100</v>
      </c>
      <c r="H103" s="18">
        <v>900</v>
      </c>
    </row>
    <row r="104" spans="2:8" ht="12" customHeight="1" x14ac:dyDescent="0.3">
      <c r="B104" s="3" t="s">
        <v>57</v>
      </c>
      <c r="D104" s="6">
        <v>28000</v>
      </c>
      <c r="F104" s="18">
        <v>25230.01</v>
      </c>
      <c r="H104" s="18">
        <v>28000</v>
      </c>
    </row>
    <row r="105" spans="2:8" ht="12" customHeight="1" x14ac:dyDescent="0.3">
      <c r="B105" s="3" t="s">
        <v>58</v>
      </c>
      <c r="D105" s="6">
        <v>1400</v>
      </c>
      <c r="F105" s="18">
        <v>1500</v>
      </c>
      <c r="H105" s="18">
        <v>1400</v>
      </c>
    </row>
    <row r="106" spans="2:8" ht="12" customHeight="1" x14ac:dyDescent="0.3">
      <c r="B106" s="3" t="s">
        <v>59</v>
      </c>
      <c r="D106" s="6">
        <v>20600</v>
      </c>
      <c r="F106" s="18">
        <v>21700</v>
      </c>
      <c r="H106" s="18">
        <v>20600</v>
      </c>
    </row>
    <row r="107" spans="2:8" ht="12" customHeight="1" x14ac:dyDescent="0.3">
      <c r="B107" s="3" t="s">
        <v>90</v>
      </c>
      <c r="D107" s="6">
        <v>6000</v>
      </c>
      <c r="F107" s="18">
        <v>6050</v>
      </c>
      <c r="H107" s="18">
        <v>5500</v>
      </c>
    </row>
    <row r="108" spans="2:8" ht="12" customHeight="1" x14ac:dyDescent="0.3">
      <c r="B108" s="3" t="s">
        <v>69</v>
      </c>
      <c r="D108" s="7"/>
      <c r="F108" s="19"/>
      <c r="H108" s="19"/>
    </row>
    <row r="109" spans="2:8" ht="12" customHeight="1" x14ac:dyDescent="0.3">
      <c r="B109" s="5" t="s">
        <v>85</v>
      </c>
      <c r="C109" s="5"/>
      <c r="D109" s="9">
        <f>SUM(D103:D107)</f>
        <v>56900</v>
      </c>
      <c r="E109" s="5"/>
      <c r="F109" s="20">
        <f>SUM(F103:F107)</f>
        <v>56580.009999999995</v>
      </c>
      <c r="G109" s="8"/>
      <c r="H109" s="20">
        <f>SUM(H103:H107)</f>
        <v>56400</v>
      </c>
    </row>
    <row r="110" spans="2:8" ht="12" customHeight="1" x14ac:dyDescent="0.3">
      <c r="D110" s="6"/>
      <c r="F110" s="18"/>
      <c r="H110" s="18"/>
    </row>
    <row r="111" spans="2:8" ht="12" customHeight="1" x14ac:dyDescent="0.3">
      <c r="B111" s="5" t="s">
        <v>74</v>
      </c>
      <c r="C111" s="5"/>
      <c r="D111" s="6"/>
      <c r="E111" s="5"/>
      <c r="F111" s="18"/>
      <c r="H111" s="18"/>
    </row>
    <row r="112" spans="2:8" ht="12" customHeight="1" x14ac:dyDescent="0.3">
      <c r="B112" s="3" t="s">
        <v>60</v>
      </c>
      <c r="D112" s="6">
        <v>6000</v>
      </c>
      <c r="F112" s="18">
        <v>7958.48</v>
      </c>
      <c r="H112" s="18">
        <v>6000</v>
      </c>
    </row>
    <row r="113" spans="2:8" ht="12" customHeight="1" x14ac:dyDescent="0.3">
      <c r="B113" s="3" t="s">
        <v>61</v>
      </c>
      <c r="D113" s="6"/>
      <c r="F113" s="18">
        <v>750</v>
      </c>
      <c r="H113" s="18"/>
    </row>
    <row r="114" spans="2:8" ht="12" customHeight="1" x14ac:dyDescent="0.3">
      <c r="B114" s="3" t="s">
        <v>95</v>
      </c>
      <c r="D114" s="6">
        <v>1000</v>
      </c>
      <c r="F114" s="18">
        <v>1373.9</v>
      </c>
      <c r="H114" s="18">
        <v>500</v>
      </c>
    </row>
    <row r="115" spans="2:8" ht="12" customHeight="1" x14ac:dyDescent="0.3">
      <c r="B115" s="3" t="s">
        <v>62</v>
      </c>
      <c r="D115" s="7">
        <v>0</v>
      </c>
      <c r="F115" s="19">
        <v>0</v>
      </c>
      <c r="H115" s="19">
        <v>50</v>
      </c>
    </row>
    <row r="116" spans="2:8" ht="12" customHeight="1" x14ac:dyDescent="0.3">
      <c r="B116" s="5" t="s">
        <v>77</v>
      </c>
      <c r="C116" s="5"/>
      <c r="D116" s="9">
        <f>SUM(D112:D115)</f>
        <v>7000</v>
      </c>
      <c r="E116" s="5"/>
      <c r="F116" s="20">
        <f>SUM(F112:F115)</f>
        <v>10082.379999999999</v>
      </c>
      <c r="G116" s="8"/>
      <c r="H116" s="20">
        <f>SUM(H112:H115)</f>
        <v>6550</v>
      </c>
    </row>
    <row r="117" spans="2:8" ht="12" customHeight="1" x14ac:dyDescent="0.3">
      <c r="D117" s="6"/>
      <c r="F117" s="18"/>
      <c r="H117" s="18"/>
    </row>
    <row r="118" spans="2:8" ht="12" customHeight="1" x14ac:dyDescent="0.3">
      <c r="B118" s="5" t="s">
        <v>63</v>
      </c>
      <c r="C118" s="5"/>
      <c r="D118" s="6"/>
      <c r="E118" s="5"/>
      <c r="F118" s="18"/>
      <c r="H118" s="18"/>
    </row>
    <row r="119" spans="2:8" ht="12" customHeight="1" x14ac:dyDescent="0.3">
      <c r="B119" s="3" t="s">
        <v>64</v>
      </c>
      <c r="D119" s="7">
        <v>20000</v>
      </c>
      <c r="F119" s="19">
        <v>22313.439999999999</v>
      </c>
      <c r="H119" s="19">
        <v>20000</v>
      </c>
    </row>
    <row r="120" spans="2:8" ht="12" customHeight="1" x14ac:dyDescent="0.3">
      <c r="B120" s="5" t="s">
        <v>86</v>
      </c>
      <c r="C120" s="5"/>
      <c r="D120" s="9">
        <f>SUM(D119:D119)</f>
        <v>20000</v>
      </c>
      <c r="E120" s="5"/>
      <c r="F120" s="20">
        <f>SUM(F119:F119)</f>
        <v>22313.439999999999</v>
      </c>
      <c r="G120" s="8"/>
      <c r="H120" s="20">
        <f>SUM(H119:H119)</f>
        <v>20000</v>
      </c>
    </row>
    <row r="121" spans="2:8" ht="12" customHeight="1" x14ac:dyDescent="0.3">
      <c r="D121" s="6"/>
      <c r="F121" s="18"/>
      <c r="H121" s="18"/>
    </row>
    <row r="122" spans="2:8" ht="12" customHeight="1" x14ac:dyDescent="0.3">
      <c r="B122" s="5" t="s">
        <v>70</v>
      </c>
      <c r="C122" s="5"/>
      <c r="D122" s="6"/>
      <c r="E122" s="5"/>
      <c r="F122" s="18"/>
      <c r="H122" s="18"/>
    </row>
    <row r="123" spans="2:8" ht="12" customHeight="1" x14ac:dyDescent="0.3">
      <c r="B123" s="3" t="s">
        <v>70</v>
      </c>
      <c r="D123" s="6"/>
      <c r="F123" s="18"/>
      <c r="H123" s="18"/>
    </row>
    <row r="124" spans="2:8" ht="12" customHeight="1" x14ac:dyDescent="0.3">
      <c r="B124" s="3" t="s">
        <v>71</v>
      </c>
      <c r="D124" s="7"/>
      <c r="F124" s="19"/>
      <c r="H124" s="19"/>
    </row>
    <row r="125" spans="2:8" ht="12" customHeight="1" x14ac:dyDescent="0.3">
      <c r="B125" s="5" t="s">
        <v>87</v>
      </c>
      <c r="C125" s="5"/>
      <c r="D125" s="9">
        <f>SUM(D123:D124)</f>
        <v>0</v>
      </c>
      <c r="E125" s="5"/>
      <c r="F125" s="20">
        <f>SUM(F123:F124)</f>
        <v>0</v>
      </c>
      <c r="G125" s="8"/>
      <c r="H125" s="20">
        <f>SUM(H123:H124)</f>
        <v>0</v>
      </c>
    </row>
    <row r="126" spans="2:8" ht="12" customHeight="1" x14ac:dyDescent="0.3">
      <c r="D126" s="6"/>
      <c r="F126" s="18"/>
      <c r="H126" s="18"/>
    </row>
    <row r="127" spans="2:8" ht="12" customHeight="1" x14ac:dyDescent="0.3">
      <c r="B127" s="5" t="s">
        <v>65</v>
      </c>
      <c r="C127" s="5"/>
      <c r="D127" s="6"/>
      <c r="E127" s="5"/>
      <c r="F127" s="18"/>
      <c r="H127" s="18"/>
    </row>
    <row r="128" spans="2:8" ht="12" customHeight="1" x14ac:dyDescent="0.3">
      <c r="B128" s="3" t="s">
        <v>66</v>
      </c>
      <c r="D128" s="6"/>
      <c r="F128" s="18"/>
      <c r="H128" s="18"/>
    </row>
    <row r="129" spans="2:8" ht="12" customHeight="1" x14ac:dyDescent="0.3">
      <c r="B129" s="3" t="s">
        <v>67</v>
      </c>
      <c r="D129" s="7"/>
      <c r="F129" s="19"/>
      <c r="H129" s="19"/>
    </row>
    <row r="130" spans="2:8" ht="12" customHeight="1" x14ac:dyDescent="0.3">
      <c r="B130" s="5" t="s">
        <v>88</v>
      </c>
      <c r="C130" s="5"/>
      <c r="D130" s="11">
        <v>0</v>
      </c>
      <c r="E130" s="5"/>
      <c r="F130" s="23">
        <v>0</v>
      </c>
      <c r="G130" s="8"/>
      <c r="H130" s="23">
        <v>0</v>
      </c>
    </row>
    <row r="131" spans="2:8" ht="15" customHeight="1" thickBot="1" x14ac:dyDescent="0.35">
      <c r="B131" s="5" t="s">
        <v>76</v>
      </c>
      <c r="C131" s="5"/>
      <c r="D131" s="16">
        <f>SUM(D100+D109+D116+D120+D125+D130)</f>
        <v>125600</v>
      </c>
      <c r="E131" s="5"/>
      <c r="F131" s="22">
        <f>SUM(F100+F109+F116+F120+F125+F130)</f>
        <v>131866.03</v>
      </c>
      <c r="G131" s="8"/>
      <c r="H131" s="22">
        <f>SUM(H100+H109+H116+H120+H125+H130)</f>
        <v>124850</v>
      </c>
    </row>
    <row r="132" spans="2:8" ht="12" customHeight="1" thickTop="1" x14ac:dyDescent="0.3">
      <c r="D132" s="13"/>
      <c r="F132" s="24"/>
      <c r="G132" s="12"/>
      <c r="H132" s="24"/>
    </row>
    <row r="133" spans="2:8" ht="12" customHeight="1" thickBot="1" x14ac:dyDescent="0.35">
      <c r="B133" s="5" t="s">
        <v>98</v>
      </c>
      <c r="C133" s="5"/>
      <c r="D133" s="14">
        <f>(D131+D89)</f>
        <v>-31990</v>
      </c>
      <c r="E133" s="5"/>
      <c r="F133" s="25">
        <f>(F131+F89)</f>
        <v>511.43000000002212</v>
      </c>
      <c r="G133" s="8"/>
      <c r="H133" s="25">
        <f>(H131+H89)</f>
        <v>-4500</v>
      </c>
    </row>
    <row r="134" spans="2:8" ht="14.4" thickTop="1" x14ac:dyDescent="0.3"/>
    <row r="135" spans="2:8" x14ac:dyDescent="0.3">
      <c r="F135" s="3"/>
      <c r="H135" s="3"/>
    </row>
    <row r="136" spans="2:8" x14ac:dyDescent="0.3">
      <c r="F136" s="3"/>
      <c r="H136" s="3"/>
    </row>
  </sheetData>
  <phoneticPr fontId="14" type="noConversion"/>
  <pageMargins left="0.74803149606299213" right="0.51181102362204722" top="0.98425196850393704" bottom="0.78740157480314965" header="0.51181102362204722" footer="0.51181102362204722"/>
  <pageSetup paperSize="9" scale="85" orientation="portrait" horizontalDpi="4294967293" r:id="rId1"/>
  <headerFooter>
    <oddHeader>&amp;C&amp;"Calibri,Gras"&amp;22&amp;K000000BUDGET 2025</oddHeader>
    <oddFooter>&amp;L&amp;"Calibri,Normal"&amp;8&amp;K000000Préverenges - Mars 2025&amp;C&amp;"Calibri (Corps),Normal"&amp;10&amp;P/&amp;N&amp;R&amp;"Calibri,Normal"&amp;8&amp;K000000&amp;F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Présentation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</dc:creator>
  <cp:lastModifiedBy>Guy-Pascal Bezençon</cp:lastModifiedBy>
  <cp:lastPrinted>2025-03-06T20:40:45Z</cp:lastPrinted>
  <dcterms:created xsi:type="dcterms:W3CDTF">2013-01-19T16:15:37Z</dcterms:created>
  <dcterms:modified xsi:type="dcterms:W3CDTF">2025-03-06T20:48:22Z</dcterms:modified>
</cp:coreProperties>
</file>