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CL\kDrive\Shared\Comité CCL\2025 CCL\Comptabilité\"/>
    </mc:Choice>
  </mc:AlternateContent>
  <xr:revisionPtr revIDLastSave="0" documentId="13_ncr:1_{DD795790-E7CA-4DD3-94DB-AFF1A55AAE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és. P et P" sheetId="2" r:id="rId1"/>
  </sheets>
  <calcPr calcId="191029" iterateDelta="1E-4"/>
  <webPublishing allowPng="1" targetScreenSize="1024x768" codePage="10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0" i="2" l="1"/>
  <c r="C169" i="2"/>
  <c r="C163" i="2"/>
  <c r="C157" i="2"/>
  <c r="C150" i="2"/>
  <c r="C95" i="2"/>
  <c r="C78" i="2"/>
  <c r="C53" i="2"/>
  <c r="C37" i="2"/>
  <c r="C30" i="2"/>
  <c r="C22" i="2"/>
  <c r="G169" i="2"/>
  <c r="G163" i="2"/>
  <c r="G157" i="2"/>
  <c r="G150" i="2"/>
  <c r="G140" i="2"/>
  <c r="G95" i="2"/>
  <c r="G78" i="2"/>
  <c r="G53" i="2"/>
  <c r="G37" i="2"/>
  <c r="G30" i="2"/>
  <c r="G22" i="2"/>
  <c r="C97" i="2" l="1"/>
  <c r="C171" i="2"/>
  <c r="G97" i="2"/>
  <c r="G171" i="2"/>
  <c r="E22" i="2"/>
  <c r="E30" i="2"/>
  <c r="E37" i="2"/>
  <c r="C173" i="2" l="1"/>
  <c r="G173" i="2"/>
  <c r="E140" i="2"/>
  <c r="E150" i="2"/>
  <c r="E157" i="2"/>
  <c r="E163" i="2"/>
  <c r="E169" i="2"/>
  <c r="E53" i="2"/>
  <c r="E78" i="2"/>
  <c r="E95" i="2"/>
  <c r="E171" i="2" l="1"/>
  <c r="E97" i="2"/>
  <c r="E173" i="2" l="1"/>
</calcChain>
</file>

<file path=xl/sharedStrings.xml><?xml version="1.0" encoding="utf-8"?>
<sst xmlns="http://schemas.openxmlformats.org/spreadsheetml/2006/main" count="110" uniqueCount="102">
  <si>
    <t>CHARGES</t>
  </si>
  <si>
    <t>Entretien et frais</t>
  </si>
  <si>
    <t>Loyer</t>
  </si>
  <si>
    <t>Entretien-aménagement de la buvette</t>
  </si>
  <si>
    <t>Entretien-aménagement du terrain</t>
  </si>
  <si>
    <t>Entretien-aménagement des bâtiments</t>
  </si>
  <si>
    <t>Entretien-aménagement de la piscine</t>
  </si>
  <si>
    <t>Frais eau et assainissement</t>
  </si>
  <si>
    <t>Frais électricité</t>
  </si>
  <si>
    <t>Assurances immobilières</t>
  </si>
  <si>
    <t>Frais travailleurs</t>
  </si>
  <si>
    <t>Entretien des machines-matériel-outillage</t>
  </si>
  <si>
    <t>Total 41 Entretien et frais</t>
  </si>
  <si>
    <t>Intérêts-commissions-frais-taxes</t>
  </si>
  <si>
    <t>Intérêts hypothécaires</t>
  </si>
  <si>
    <t>Frais-taxes-commissions bancaires</t>
  </si>
  <si>
    <t>Frais-taxes-commissions CCP</t>
  </si>
  <si>
    <t>Total 42 Intérêts-commissions-frais-taxes</t>
  </si>
  <si>
    <t>Autres charges</t>
  </si>
  <si>
    <t>Achats machines-matériel-mobilier</t>
  </si>
  <si>
    <t>Total 44 Autres charges</t>
  </si>
  <si>
    <t>Frais administratifs</t>
  </si>
  <si>
    <t>Frais Comité</t>
  </si>
  <si>
    <t>Frais de port</t>
  </si>
  <si>
    <t>Cotisations FSN-UNS</t>
  </si>
  <si>
    <t>Impôts fiscaux</t>
  </si>
  <si>
    <t>Impôts fonciers et taxe épuration</t>
  </si>
  <si>
    <t>Frais administratifs et secrétariat</t>
  </si>
  <si>
    <t>Assurances choses</t>
  </si>
  <si>
    <t>Perte sur débiteurs</t>
  </si>
  <si>
    <t>Total 46 Frais administratifs</t>
  </si>
  <si>
    <t>Frais</t>
  </si>
  <si>
    <t>Débours Commission Kiwis</t>
  </si>
  <si>
    <t>Débours Commission Jeunes</t>
  </si>
  <si>
    <t>Débours Commission Sports et Manifestations</t>
  </si>
  <si>
    <t>Débours Commission Visiteurs</t>
  </si>
  <si>
    <t>Débours Commission Terrain</t>
  </si>
  <si>
    <t>Débours Commission Buvette</t>
  </si>
  <si>
    <t>Total 47 Frais</t>
  </si>
  <si>
    <t>Amortissements machines-matériel-mobilier</t>
  </si>
  <si>
    <t>Amortissements piscine</t>
  </si>
  <si>
    <t>Amortissements installations et prises électriques</t>
  </si>
  <si>
    <t>Provisions pour machines-matériel-mobilier</t>
  </si>
  <si>
    <t>Provisions pour rénovation électricité</t>
  </si>
  <si>
    <t>Provisions pour travaux extras</t>
  </si>
  <si>
    <t>Charges hors exercice</t>
  </si>
  <si>
    <t>Fermages et locations</t>
  </si>
  <si>
    <t>Refacturation électricité</t>
  </si>
  <si>
    <t>Fermages pavillons</t>
  </si>
  <si>
    <t>Fermages caravanes</t>
  </si>
  <si>
    <t>Fermages tentes</t>
  </si>
  <si>
    <t>Locations armoires</t>
  </si>
  <si>
    <t>Locations hivernages</t>
  </si>
  <si>
    <t>Locations places d'amarrage</t>
  </si>
  <si>
    <t>Total 60 Fermages et locations</t>
  </si>
  <si>
    <t>Admissions, cotisations et redevances</t>
  </si>
  <si>
    <t>Finances d'admissions</t>
  </si>
  <si>
    <t>Cotisations membres</t>
  </si>
  <si>
    <t>Cotisations amis-naturistes</t>
  </si>
  <si>
    <t>Cotisations solidarité (R.I.R.)</t>
  </si>
  <si>
    <t>Cotisations non-travailleurs (T.N.T.)</t>
  </si>
  <si>
    <t>Total 61 Admissions, cotisations et redevances</t>
  </si>
  <si>
    <t>Recettes diverses y compris actions spéciales</t>
  </si>
  <si>
    <t>Dons</t>
  </si>
  <si>
    <t>Buvette</t>
  </si>
  <si>
    <t>Chiffre d'affaires de la buvette</t>
  </si>
  <si>
    <t>Total 63 Buvette</t>
  </si>
  <si>
    <t>Total des CHARGES</t>
  </si>
  <si>
    <t>CAMPING CLUB LEMAN</t>
  </si>
  <si>
    <t>Frais gaz</t>
  </si>
  <si>
    <t>Entretien des installations</t>
  </si>
  <si>
    <t>Amortissements constructions</t>
  </si>
  <si>
    <t>Revenus visiteurs</t>
  </si>
  <si>
    <t>Intérêts bancaires</t>
  </si>
  <si>
    <t>Intérêts CCP</t>
  </si>
  <si>
    <t>PRODUITS</t>
  </si>
  <si>
    <t>Total 68 Intérêts bancaires</t>
  </si>
  <si>
    <t>Total des PRODUITS</t>
  </si>
  <si>
    <t>Buvette - Achats de marchandises et Frais divers</t>
  </si>
  <si>
    <t>Frais divers - Manifestations</t>
  </si>
  <si>
    <t>Débours Commission Admissions</t>
  </si>
  <si>
    <t>Patentes et taxes diverses buvette</t>
  </si>
  <si>
    <t>Fourniture de bureau</t>
  </si>
  <si>
    <t>Téléphone - Internet - Informatique</t>
  </si>
  <si>
    <t>Visiteurs et recettes diverses</t>
  </si>
  <si>
    <t>Total 62 Visiteurs et recettes diverses</t>
  </si>
  <si>
    <t>Amortissement Maison du Club</t>
  </si>
  <si>
    <t>Résultat</t>
  </si>
  <si>
    <t>Encaissements machine à laver/sécher le linge</t>
  </si>
  <si>
    <t>Provision pour entretien bâtiments</t>
  </si>
  <si>
    <t>Provision pour entretien piscine</t>
  </si>
  <si>
    <t>Provision pour installation WiFi</t>
  </si>
  <si>
    <t>Amortissements et provisions</t>
  </si>
  <si>
    <t>Total 49 Amortissements et provisions</t>
  </si>
  <si>
    <t>Nettoyage sanitaires</t>
  </si>
  <si>
    <t>Frais évacuation des déchets</t>
  </si>
  <si>
    <t>Frais de formation produits chimiques</t>
  </si>
  <si>
    <t>Charges machines à laver/Sécher</t>
  </si>
  <si>
    <t>PERTES ET PROFITS COMPARES AU 31.12.2024</t>
  </si>
  <si>
    <t>Débours commission du 90ème</t>
  </si>
  <si>
    <t xml:space="preserve">Débours Actions spéciales </t>
  </si>
  <si>
    <t>Provisions pour Manifestations spéciales 90ème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</si>
</sst>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8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1" applyNumberFormat="0" applyAlignment="0" applyProtection="0"/>
    <xf numFmtId="0" fontId="5" fillId="0" borderId="2" applyNumberFormat="0" applyFill="0" applyAlignment="0" applyProtection="0"/>
    <xf numFmtId="0" fontId="6" fillId="27" borderId="1" applyNumberFormat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26" borderId="3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4" fontId="16" fillId="0" borderId="0" xfId="0" applyNumberFormat="1" applyFont="1"/>
    <xf numFmtId="4" fontId="15" fillId="0" borderId="0" xfId="0" applyNumberFormat="1" applyFont="1"/>
    <xf numFmtId="4" fontId="17" fillId="30" borderId="0" xfId="0" applyNumberFormat="1" applyFont="1" applyFill="1"/>
    <xf numFmtId="4" fontId="17" fillId="0" borderId="0" xfId="0" applyNumberFormat="1" applyFont="1"/>
    <xf numFmtId="4" fontId="18" fillId="0" borderId="0" xfId="0" applyNumberFormat="1" applyFont="1"/>
    <xf numFmtId="4" fontId="15" fillId="30" borderId="0" xfId="0" applyNumberFormat="1" applyFont="1" applyFill="1"/>
    <xf numFmtId="4" fontId="15" fillId="0" borderId="0" xfId="0" applyNumberFormat="1" applyFont="1" applyAlignment="1">
      <alignment horizontal="center"/>
    </xf>
    <xf numFmtId="4" fontId="17" fillId="30" borderId="5" xfId="0" applyNumberFormat="1" applyFont="1" applyFill="1" applyBorder="1"/>
    <xf numFmtId="1" fontId="18" fillId="30" borderId="0" xfId="0" applyNumberFormat="1" applyFont="1" applyFill="1" applyAlignment="1">
      <alignment horizontal="center"/>
    </xf>
    <xf numFmtId="4" fontId="18" fillId="30" borderId="0" xfId="0" applyNumberFormat="1" applyFont="1" applyFill="1"/>
    <xf numFmtId="4" fontId="18" fillId="30" borderId="5" xfId="0" applyNumberFormat="1" applyFont="1" applyFill="1" applyBorder="1"/>
    <xf numFmtId="4" fontId="18" fillId="30" borderId="6" xfId="0" applyNumberFormat="1" applyFont="1" applyFill="1" applyBorder="1"/>
    <xf numFmtId="4" fontId="17" fillId="31" borderId="0" xfId="0" applyNumberFormat="1" applyFont="1" applyFill="1"/>
    <xf numFmtId="4" fontId="17" fillId="31" borderId="5" xfId="0" applyNumberFormat="1" applyFont="1" applyFill="1" applyBorder="1"/>
    <xf numFmtId="4" fontId="18" fillId="31" borderId="0" xfId="0" applyNumberFormat="1" applyFont="1" applyFill="1"/>
    <xf numFmtId="4" fontId="18" fillId="31" borderId="5" xfId="0" applyNumberFormat="1" applyFont="1" applyFill="1" applyBorder="1"/>
    <xf numFmtId="4" fontId="18" fillId="31" borderId="6" xfId="0" applyNumberFormat="1" applyFont="1" applyFill="1" applyBorder="1"/>
    <xf numFmtId="4" fontId="16" fillId="30" borderId="0" xfId="0" applyNumberFormat="1" applyFont="1" applyFill="1"/>
    <xf numFmtId="4" fontId="16" fillId="30" borderId="5" xfId="0" applyNumberFormat="1" applyFont="1" applyFill="1" applyBorder="1"/>
    <xf numFmtId="4" fontId="15" fillId="31" borderId="0" xfId="0" applyNumberFormat="1" applyFont="1" applyFill="1" applyAlignment="1">
      <alignment horizontal="center"/>
    </xf>
    <xf numFmtId="4" fontId="15" fillId="30" borderId="0" xfId="0" applyNumberFormat="1" applyFont="1" applyFill="1" applyAlignment="1">
      <alignment horizontal="center"/>
    </xf>
  </cellXfs>
  <cellStyles count="88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Neutre" xfId="30" builtinId="28" customBuiltin="1"/>
    <cellStyle name="Normal" xfId="0" builtinId="0"/>
    <cellStyle name="Sortie" xfId="31" builtinId="21" customBuiltin="1"/>
    <cellStyle name="Texte explicatif" xfId="32" builtinId="53" customBuiltin="1"/>
    <cellStyle name="Total" xfId="3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75"/>
  <sheetViews>
    <sheetView tabSelected="1" zoomScale="130" zoomScaleNormal="130" zoomScalePageLayoutView="150" workbookViewId="0">
      <selection activeCell="K177" sqref="K177"/>
    </sheetView>
  </sheetViews>
  <sheetFormatPr baseColWidth="10" defaultColWidth="11.44140625" defaultRowHeight="13.8" x14ac:dyDescent="0.3"/>
  <cols>
    <col min="1" max="1" width="2.33203125" style="1" customWidth="1"/>
    <col min="2" max="2" width="40.6640625" style="1" customWidth="1"/>
    <col min="3" max="3" width="10.44140625" style="1" customWidth="1"/>
    <col min="4" max="4" width="4.6640625" style="1" customWidth="1"/>
    <col min="5" max="5" width="10.44140625" style="4" customWidth="1"/>
    <col min="6" max="6" width="4.6640625" style="1" customWidth="1"/>
    <col min="7" max="7" width="10.44140625" style="4" customWidth="1"/>
    <col min="8" max="8" width="4.6640625" style="1" customWidth="1"/>
    <col min="9" max="9" width="10.44140625" style="1" customWidth="1"/>
    <col min="10" max="16384" width="11.44140625" style="1"/>
  </cols>
  <sheetData>
    <row r="2" spans="2:9" ht="14.4" customHeight="1" x14ac:dyDescent="0.3">
      <c r="B2" s="6" t="s">
        <v>68</v>
      </c>
      <c r="C2" s="21" t="s">
        <v>98</v>
      </c>
      <c r="D2" s="21"/>
      <c r="E2" s="21"/>
      <c r="F2" s="21"/>
      <c r="G2" s="21"/>
      <c r="H2" s="20"/>
      <c r="I2" s="20"/>
    </row>
    <row r="4" spans="2:9" x14ac:dyDescent="0.3">
      <c r="C4" s="9">
        <v>2024</v>
      </c>
      <c r="E4" s="9">
        <v>2023</v>
      </c>
      <c r="F4" s="7"/>
      <c r="G4" s="9">
        <v>2022</v>
      </c>
      <c r="H4" s="7"/>
    </row>
    <row r="5" spans="2:9" x14ac:dyDescent="0.3">
      <c r="B5" s="2" t="s">
        <v>0</v>
      </c>
      <c r="C5" s="2"/>
      <c r="D5" s="2"/>
      <c r="E5" s="13"/>
      <c r="G5" s="13"/>
    </row>
    <row r="6" spans="2:9" x14ac:dyDescent="0.3">
      <c r="B6" s="2" t="s">
        <v>1</v>
      </c>
      <c r="C6" s="2"/>
      <c r="D6" s="2"/>
      <c r="E6" s="13"/>
      <c r="G6" s="13"/>
    </row>
    <row r="7" spans="2:9" x14ac:dyDescent="0.3">
      <c r="B7" s="1" t="s">
        <v>2</v>
      </c>
      <c r="C7" s="18">
        <v>-1590</v>
      </c>
      <c r="E7" s="13">
        <v>-1590</v>
      </c>
      <c r="G7" s="13">
        <v>-1590</v>
      </c>
    </row>
    <row r="8" spans="2:9" x14ac:dyDescent="0.3">
      <c r="B8" s="1" t="s">
        <v>3</v>
      </c>
      <c r="C8" s="18"/>
      <c r="E8" s="13">
        <v>-1049.6500000000001</v>
      </c>
      <c r="G8" s="13"/>
    </row>
    <row r="9" spans="2:9" x14ac:dyDescent="0.3">
      <c r="B9" s="1" t="s">
        <v>4</v>
      </c>
      <c r="C9" s="18">
        <v>-1859.15</v>
      </c>
      <c r="E9" s="13">
        <v>-6362.45</v>
      </c>
      <c r="G9" s="13">
        <v>-6735.87</v>
      </c>
    </row>
    <row r="10" spans="2:9" x14ac:dyDescent="0.3">
      <c r="B10" s="1" t="s">
        <v>5</v>
      </c>
      <c r="C10" s="18">
        <v>-892.05</v>
      </c>
      <c r="E10" s="13">
        <v>-1460.9</v>
      </c>
      <c r="G10" s="13">
        <v>-15083.1</v>
      </c>
    </row>
    <row r="11" spans="2:9" x14ac:dyDescent="0.3">
      <c r="B11" s="1" t="s">
        <v>6</v>
      </c>
      <c r="C11" s="18">
        <v>-7821.85</v>
      </c>
      <c r="E11" s="13">
        <v>-21152.2</v>
      </c>
      <c r="G11" s="13">
        <v>-29430</v>
      </c>
    </row>
    <row r="12" spans="2:9" x14ac:dyDescent="0.3">
      <c r="B12" s="1" t="s">
        <v>7</v>
      </c>
      <c r="C12" s="18">
        <v>-5871.15</v>
      </c>
      <c r="E12" s="13">
        <v>-6257.7</v>
      </c>
      <c r="G12" s="13">
        <v>-6354.5</v>
      </c>
    </row>
    <row r="13" spans="2:9" x14ac:dyDescent="0.3">
      <c r="B13" s="1" t="s">
        <v>8</v>
      </c>
      <c r="C13" s="18">
        <v>-2992.8</v>
      </c>
      <c r="E13" s="13">
        <v>-16930</v>
      </c>
      <c r="G13" s="13">
        <v>-10295.15</v>
      </c>
    </row>
    <row r="14" spans="2:9" x14ac:dyDescent="0.3">
      <c r="B14" s="1" t="s">
        <v>69</v>
      </c>
      <c r="C14" s="18">
        <v>-5265.85</v>
      </c>
      <c r="E14" s="13">
        <v>-5433.12</v>
      </c>
      <c r="G14" s="13">
        <v>-5623.2</v>
      </c>
    </row>
    <row r="15" spans="2:9" x14ac:dyDescent="0.3">
      <c r="B15" s="1" t="s">
        <v>95</v>
      </c>
      <c r="C15" s="18">
        <v>-1757.54</v>
      </c>
      <c r="E15" s="13">
        <v>-1508.22</v>
      </c>
      <c r="G15" s="13">
        <v>-1458.9</v>
      </c>
    </row>
    <row r="16" spans="2:9" x14ac:dyDescent="0.3">
      <c r="B16" s="1" t="s">
        <v>9</v>
      </c>
      <c r="C16" s="18">
        <v>-2260.35</v>
      </c>
      <c r="E16" s="13">
        <v>-2582.8000000000002</v>
      </c>
      <c r="G16" s="13">
        <v>-2110.1</v>
      </c>
    </row>
    <row r="17" spans="2:8" x14ac:dyDescent="0.3">
      <c r="B17" s="1" t="s">
        <v>10</v>
      </c>
      <c r="C17" s="18">
        <v>-1909.09</v>
      </c>
      <c r="E17" s="13">
        <v>-1938.7</v>
      </c>
      <c r="G17" s="13">
        <v>-2249.6799999999998</v>
      </c>
    </row>
    <row r="18" spans="2:8" x14ac:dyDescent="0.3">
      <c r="B18" s="1" t="s">
        <v>11</v>
      </c>
      <c r="C18" s="18">
        <v>-1236.95</v>
      </c>
      <c r="E18" s="13">
        <v>-1328.2</v>
      </c>
      <c r="G18" s="13">
        <v>-920.15</v>
      </c>
    </row>
    <row r="19" spans="2:8" x14ac:dyDescent="0.3">
      <c r="B19" s="1" t="s">
        <v>94</v>
      </c>
      <c r="C19" s="18">
        <v>-4575.8999999999996</v>
      </c>
      <c r="E19" s="13">
        <v>-3575.55</v>
      </c>
      <c r="G19" s="13">
        <v>-1877.2</v>
      </c>
    </row>
    <row r="20" spans="2:8" x14ac:dyDescent="0.3">
      <c r="B20" s="1" t="s">
        <v>70</v>
      </c>
      <c r="C20" s="19">
        <v>-13317.25</v>
      </c>
      <c r="E20" s="14">
        <v>-11323</v>
      </c>
      <c r="G20" s="14">
        <v>-2200</v>
      </c>
    </row>
    <row r="21" spans="2:8" x14ac:dyDescent="0.3">
      <c r="C21" s="3"/>
      <c r="E21" s="13"/>
      <c r="G21" s="13"/>
    </row>
    <row r="22" spans="2:8" x14ac:dyDescent="0.3">
      <c r="B22" s="2" t="s">
        <v>12</v>
      </c>
      <c r="C22" s="10">
        <f>SUM(C7:C20)</f>
        <v>-51349.93</v>
      </c>
      <c r="D22" s="2"/>
      <c r="E22" s="15">
        <f>SUM(E7:E20)</f>
        <v>-82492.490000000005</v>
      </c>
      <c r="F22" s="2"/>
      <c r="G22" s="15">
        <f>SUM(G7:G20)</f>
        <v>-85927.849999999977</v>
      </c>
      <c r="H22" s="2"/>
    </row>
    <row r="23" spans="2:8" x14ac:dyDescent="0.3">
      <c r="C23" s="3"/>
      <c r="E23" s="13"/>
      <c r="G23" s="13"/>
    </row>
    <row r="24" spans="2:8" x14ac:dyDescent="0.3">
      <c r="B24" s="2" t="s">
        <v>13</v>
      </c>
      <c r="C24" s="3"/>
      <c r="D24" s="2"/>
      <c r="E24" s="13"/>
      <c r="G24" s="13"/>
    </row>
    <row r="25" spans="2:8" x14ac:dyDescent="0.3">
      <c r="B25" s="1" t="s">
        <v>73</v>
      </c>
      <c r="C25" s="3"/>
      <c r="E25" s="13"/>
      <c r="G25" s="13"/>
    </row>
    <row r="26" spans="2:8" x14ac:dyDescent="0.3">
      <c r="B26" s="1" t="s">
        <v>14</v>
      </c>
      <c r="C26" s="3">
        <v>-3012.03</v>
      </c>
      <c r="E26" s="13">
        <v>-2133.02</v>
      </c>
      <c r="G26" s="13">
        <v>-1379.1</v>
      </c>
    </row>
    <row r="27" spans="2:8" x14ac:dyDescent="0.3">
      <c r="B27" s="1" t="s">
        <v>15</v>
      </c>
      <c r="C27" s="3">
        <v>-556.1</v>
      </c>
      <c r="E27" s="13">
        <v>-780.48</v>
      </c>
      <c r="G27" s="13">
        <v>-516.02</v>
      </c>
    </row>
    <row r="28" spans="2:8" x14ac:dyDescent="0.3">
      <c r="B28" s="1" t="s">
        <v>16</v>
      </c>
      <c r="C28" s="8">
        <v>-45</v>
      </c>
      <c r="E28" s="14">
        <v>-97.44</v>
      </c>
      <c r="G28" s="14">
        <v>-90</v>
      </c>
    </row>
    <row r="29" spans="2:8" x14ac:dyDescent="0.3">
      <c r="C29" s="3"/>
      <c r="E29" s="13"/>
      <c r="G29" s="13"/>
    </row>
    <row r="30" spans="2:8" x14ac:dyDescent="0.3">
      <c r="B30" s="2" t="s">
        <v>17</v>
      </c>
      <c r="C30" s="10">
        <f>SUM(C26:C29)</f>
        <v>-3613.13</v>
      </c>
      <c r="D30" s="2"/>
      <c r="E30" s="15">
        <f>SUM(E26:E29)</f>
        <v>-3010.94</v>
      </c>
      <c r="F30" s="2"/>
      <c r="G30" s="15">
        <f>SUM(G26:G29)</f>
        <v>-1985.12</v>
      </c>
      <c r="H30" s="2"/>
    </row>
    <row r="31" spans="2:8" x14ac:dyDescent="0.3">
      <c r="B31" s="2" t="s">
        <v>18</v>
      </c>
      <c r="C31" s="3"/>
      <c r="D31" s="2"/>
      <c r="E31" s="13"/>
      <c r="G31" s="13"/>
    </row>
    <row r="32" spans="2:8" x14ac:dyDescent="0.3">
      <c r="B32" s="1" t="s">
        <v>78</v>
      </c>
      <c r="C32" s="3">
        <v>-17644.57</v>
      </c>
      <c r="E32" s="13">
        <v>-18657.55</v>
      </c>
      <c r="G32" s="13">
        <v>-17280.61</v>
      </c>
    </row>
    <row r="33" spans="2:8" x14ac:dyDescent="0.3">
      <c r="B33" s="1" t="s">
        <v>19</v>
      </c>
      <c r="C33" s="3">
        <v>-710.9</v>
      </c>
      <c r="E33" s="13">
        <v>-4000</v>
      </c>
      <c r="G33" s="13">
        <v>-250</v>
      </c>
    </row>
    <row r="34" spans="2:8" x14ac:dyDescent="0.3">
      <c r="B34" s="1" t="s">
        <v>97</v>
      </c>
      <c r="C34" s="3">
        <v>-954.35</v>
      </c>
      <c r="E34" s="13"/>
      <c r="G34" s="13">
        <v>-119.8</v>
      </c>
    </row>
    <row r="35" spans="2:8" x14ac:dyDescent="0.3">
      <c r="B35" s="1" t="s">
        <v>18</v>
      </c>
      <c r="C35" s="8">
        <v>-2725.2</v>
      </c>
      <c r="E35" s="14">
        <v>-2929.15</v>
      </c>
      <c r="G35" s="14">
        <v>-2953.07</v>
      </c>
    </row>
    <row r="36" spans="2:8" x14ac:dyDescent="0.3">
      <c r="C36" s="3"/>
      <c r="E36" s="13"/>
      <c r="G36" s="13"/>
    </row>
    <row r="37" spans="2:8" x14ac:dyDescent="0.3">
      <c r="B37" s="2" t="s">
        <v>20</v>
      </c>
      <c r="C37" s="10">
        <f>SUM(C32:C36)</f>
        <v>-22035.02</v>
      </c>
      <c r="D37" s="2"/>
      <c r="E37" s="15">
        <f>SUM(E32:E36)</f>
        <v>-25586.7</v>
      </c>
      <c r="F37" s="2"/>
      <c r="G37" s="15">
        <f>SUM(G32:G36)</f>
        <v>-20603.48</v>
      </c>
      <c r="H37" s="2"/>
    </row>
    <row r="38" spans="2:8" x14ac:dyDescent="0.3">
      <c r="B38" s="2" t="s">
        <v>21</v>
      </c>
      <c r="C38" s="3"/>
      <c r="D38" s="2"/>
      <c r="E38" s="13"/>
      <c r="G38" s="13"/>
    </row>
    <row r="39" spans="2:8" x14ac:dyDescent="0.3">
      <c r="B39" s="1" t="s">
        <v>22</v>
      </c>
      <c r="C39" s="3">
        <v>-396.2</v>
      </c>
      <c r="E39" s="13">
        <v>-382.17</v>
      </c>
      <c r="G39" s="13">
        <v>-1611.39</v>
      </c>
    </row>
    <row r="40" spans="2:8" x14ac:dyDescent="0.3">
      <c r="B40" s="1" t="s">
        <v>79</v>
      </c>
      <c r="C40" s="3">
        <v>-903</v>
      </c>
      <c r="E40" s="13">
        <v>-920.08</v>
      </c>
      <c r="G40" s="13">
        <v>-1025.6400000000001</v>
      </c>
    </row>
    <row r="41" spans="2:8" x14ac:dyDescent="0.3">
      <c r="B41" s="1" t="s">
        <v>23</v>
      </c>
      <c r="C41" s="3">
        <v>-76.7</v>
      </c>
      <c r="E41" s="13">
        <v>-93.6</v>
      </c>
      <c r="G41" s="13">
        <v>-168</v>
      </c>
    </row>
    <row r="42" spans="2:8" x14ac:dyDescent="0.3">
      <c r="B42" s="1" t="s">
        <v>82</v>
      </c>
      <c r="C42" s="3">
        <v>-274.89999999999998</v>
      </c>
      <c r="E42" s="13">
        <v>-284.05</v>
      </c>
      <c r="G42" s="13">
        <v>-381.65</v>
      </c>
    </row>
    <row r="43" spans="2:8" x14ac:dyDescent="0.3">
      <c r="B43" s="1" t="s">
        <v>83</v>
      </c>
      <c r="C43" s="3">
        <v>-2634.25</v>
      </c>
      <c r="E43" s="13">
        <v>-4050</v>
      </c>
      <c r="G43" s="13">
        <v>-2185.6999999999998</v>
      </c>
    </row>
    <row r="44" spans="2:8" x14ac:dyDescent="0.3">
      <c r="B44" s="1" t="s">
        <v>81</v>
      </c>
      <c r="C44" s="3">
        <v>-205</v>
      </c>
      <c r="E44" s="13">
        <v>-290.45</v>
      </c>
      <c r="G44" s="13">
        <v>-197.5</v>
      </c>
    </row>
    <row r="45" spans="2:8" x14ac:dyDescent="0.3">
      <c r="B45" s="1" t="s">
        <v>96</v>
      </c>
      <c r="C45" s="3"/>
      <c r="E45" s="13">
        <v>-1280</v>
      </c>
      <c r="G45" s="13"/>
    </row>
    <row r="46" spans="2:8" x14ac:dyDescent="0.3">
      <c r="B46" s="1" t="s">
        <v>24</v>
      </c>
      <c r="C46" s="3"/>
      <c r="E46" s="13">
        <v>-2645</v>
      </c>
      <c r="G46" s="13">
        <v>-1571.9</v>
      </c>
    </row>
    <row r="47" spans="2:8" x14ac:dyDescent="0.3">
      <c r="B47" s="1" t="s">
        <v>25</v>
      </c>
      <c r="C47" s="3">
        <v>-7129.4</v>
      </c>
      <c r="E47" s="13">
        <v>-1886</v>
      </c>
      <c r="G47" s="13">
        <v>-1895.45</v>
      </c>
    </row>
    <row r="48" spans="2:8" x14ac:dyDescent="0.3">
      <c r="B48" s="1" t="s">
        <v>26</v>
      </c>
      <c r="C48" s="3">
        <v>-1009</v>
      </c>
      <c r="E48" s="13">
        <v>-2914.45</v>
      </c>
      <c r="G48" s="13">
        <v>0</v>
      </c>
    </row>
    <row r="49" spans="2:9" x14ac:dyDescent="0.3">
      <c r="B49" s="1" t="s">
        <v>27</v>
      </c>
      <c r="C49" s="3">
        <v>-200</v>
      </c>
      <c r="E49" s="13">
        <v>-349</v>
      </c>
      <c r="G49" s="13">
        <v>-480</v>
      </c>
    </row>
    <row r="50" spans="2:9" x14ac:dyDescent="0.3">
      <c r="B50" s="1" t="s">
        <v>28</v>
      </c>
      <c r="C50" s="3">
        <v>-1249.5999999999999</v>
      </c>
      <c r="E50" s="13">
        <v>-1683.8</v>
      </c>
      <c r="G50" s="13">
        <v>-1347</v>
      </c>
    </row>
    <row r="51" spans="2:9" x14ac:dyDescent="0.3">
      <c r="B51" s="1" t="s">
        <v>29</v>
      </c>
      <c r="C51" s="8"/>
      <c r="E51" s="14"/>
      <c r="G51" s="14"/>
    </row>
    <row r="52" spans="2:9" x14ac:dyDescent="0.3">
      <c r="C52" s="3"/>
      <c r="E52" s="13"/>
      <c r="G52" s="13"/>
    </row>
    <row r="53" spans="2:9" x14ac:dyDescent="0.3">
      <c r="B53" s="2" t="s">
        <v>30</v>
      </c>
      <c r="C53" s="10">
        <f>SUM(C39:C51)</f>
        <v>-14078.050000000001</v>
      </c>
      <c r="D53" s="2"/>
      <c r="E53" s="15">
        <f>SUM(E39:E51)</f>
        <v>-16778.599999999999</v>
      </c>
      <c r="F53" s="2"/>
      <c r="G53" s="15">
        <f>SUM(G39:G51)</f>
        <v>-10864.230000000001</v>
      </c>
      <c r="H53" s="2"/>
    </row>
    <row r="54" spans="2:9" x14ac:dyDescent="0.3">
      <c r="B54" s="2"/>
      <c r="C54" s="2"/>
      <c r="D54" s="2"/>
      <c r="E54" s="2"/>
      <c r="F54" s="2"/>
      <c r="G54" s="2"/>
      <c r="H54" s="2"/>
    </row>
    <row r="55" spans="2:9" x14ac:dyDescent="0.3">
      <c r="B55" s="2"/>
      <c r="C55" s="2"/>
      <c r="D55" s="2"/>
      <c r="E55" s="2"/>
      <c r="F55" s="2"/>
      <c r="G55" s="2"/>
      <c r="H55" s="2"/>
    </row>
    <row r="56" spans="2:9" x14ac:dyDescent="0.3">
      <c r="B56" s="2"/>
      <c r="C56" s="2"/>
      <c r="D56" s="2"/>
      <c r="E56" s="2"/>
      <c r="F56" s="2"/>
      <c r="G56" s="2"/>
      <c r="H56" s="2"/>
      <c r="I56" s="5"/>
    </row>
    <row r="57" spans="2:9" x14ac:dyDescent="0.3">
      <c r="B57" s="2"/>
      <c r="C57" s="2"/>
      <c r="D57" s="2"/>
      <c r="E57" s="2"/>
      <c r="F57" s="2"/>
      <c r="G57" s="2"/>
      <c r="H57" s="2"/>
      <c r="I57" s="5"/>
    </row>
    <row r="58" spans="2:9" x14ac:dyDescent="0.3">
      <c r="B58" s="2"/>
      <c r="C58" s="2"/>
      <c r="D58" s="2"/>
      <c r="E58" s="2"/>
      <c r="F58" s="2"/>
      <c r="G58" s="2"/>
      <c r="H58" s="2"/>
      <c r="I58" s="5"/>
    </row>
    <row r="59" spans="2:9" x14ac:dyDescent="0.3">
      <c r="B59" s="2"/>
      <c r="C59" s="2"/>
      <c r="D59" s="2"/>
      <c r="E59" s="2"/>
      <c r="F59" s="2"/>
      <c r="G59" s="2"/>
      <c r="H59" s="2"/>
      <c r="I59" s="5"/>
    </row>
    <row r="60" spans="2:9" x14ac:dyDescent="0.3">
      <c r="B60" s="2"/>
      <c r="C60" s="2"/>
      <c r="D60" s="2"/>
      <c r="E60" s="2"/>
      <c r="F60" s="2"/>
      <c r="G60" s="2"/>
      <c r="H60" s="2"/>
      <c r="I60" s="5"/>
    </row>
    <row r="61" spans="2:9" x14ac:dyDescent="0.3">
      <c r="B61" s="2"/>
      <c r="C61" s="2"/>
      <c r="D61" s="2"/>
      <c r="E61" s="2"/>
      <c r="F61" s="2"/>
      <c r="G61" s="2"/>
      <c r="H61" s="2"/>
      <c r="I61" s="5"/>
    </row>
    <row r="62" spans="2:9" x14ac:dyDescent="0.3">
      <c r="B62" s="2"/>
      <c r="C62" s="2"/>
      <c r="D62" s="2"/>
      <c r="E62" s="2"/>
      <c r="F62" s="2"/>
      <c r="G62" s="2"/>
      <c r="H62" s="2"/>
      <c r="I62" s="5"/>
    </row>
    <row r="63" spans="2:9" x14ac:dyDescent="0.3">
      <c r="B63" s="6" t="s">
        <v>68</v>
      </c>
      <c r="C63" s="21" t="s">
        <v>98</v>
      </c>
      <c r="D63" s="21"/>
      <c r="E63" s="21"/>
      <c r="F63" s="21"/>
      <c r="G63" s="21"/>
      <c r="H63" s="2"/>
      <c r="I63" s="5"/>
    </row>
    <row r="65" spans="2:8" x14ac:dyDescent="0.3">
      <c r="C65" s="9">
        <v>2024</v>
      </c>
      <c r="E65" s="9">
        <v>2023</v>
      </c>
      <c r="F65" s="7"/>
      <c r="G65" s="9">
        <v>2022</v>
      </c>
      <c r="H65" s="7"/>
    </row>
    <row r="66" spans="2:8" x14ac:dyDescent="0.3">
      <c r="G66" s="1"/>
    </row>
    <row r="67" spans="2:8" x14ac:dyDescent="0.3">
      <c r="B67" s="2" t="s">
        <v>31</v>
      </c>
      <c r="C67" s="6"/>
      <c r="D67" s="2"/>
      <c r="E67" s="13"/>
      <c r="G67" s="1"/>
    </row>
    <row r="68" spans="2:8" x14ac:dyDescent="0.3">
      <c r="B68" s="1" t="s">
        <v>32</v>
      </c>
      <c r="C68" s="18"/>
      <c r="E68" s="13"/>
      <c r="G68" s="1"/>
    </row>
    <row r="69" spans="2:8" x14ac:dyDescent="0.3">
      <c r="B69" s="1" t="s">
        <v>33</v>
      </c>
      <c r="C69" s="18"/>
      <c r="E69" s="13"/>
      <c r="G69" s="1"/>
    </row>
    <row r="70" spans="2:8" x14ac:dyDescent="0.3">
      <c r="B70" s="1" t="s">
        <v>34</v>
      </c>
      <c r="C70" s="18">
        <v>-1266.7</v>
      </c>
      <c r="E70" s="13">
        <v>-961.75</v>
      </c>
      <c r="G70" s="13">
        <v>-592.34</v>
      </c>
    </row>
    <row r="71" spans="2:8" x14ac:dyDescent="0.3">
      <c r="B71" s="1" t="s">
        <v>100</v>
      </c>
      <c r="C71" s="18">
        <v>-331.8</v>
      </c>
      <c r="E71" s="13">
        <v>0</v>
      </c>
      <c r="G71" s="13">
        <v>0</v>
      </c>
    </row>
    <row r="72" spans="2:8" x14ac:dyDescent="0.3">
      <c r="B72" s="1" t="s">
        <v>35</v>
      </c>
      <c r="C72" s="18">
        <v>-91.5</v>
      </c>
      <c r="E72" s="13">
        <v>-33.67</v>
      </c>
      <c r="G72" s="13">
        <v>-81.209999999999994</v>
      </c>
    </row>
    <row r="73" spans="2:8" x14ac:dyDescent="0.3">
      <c r="B73" s="1" t="s">
        <v>80</v>
      </c>
      <c r="C73" s="18"/>
      <c r="E73" s="13">
        <v>-2.38</v>
      </c>
      <c r="G73" s="13">
        <v>-15</v>
      </c>
    </row>
    <row r="74" spans="2:8" x14ac:dyDescent="0.3">
      <c r="B74" s="1" t="s">
        <v>36</v>
      </c>
      <c r="C74" s="18">
        <v>-1381.87</v>
      </c>
      <c r="E74" s="13">
        <v>-654.37</v>
      </c>
      <c r="G74" s="13">
        <v>-186.41</v>
      </c>
    </row>
    <row r="75" spans="2:8" x14ac:dyDescent="0.3">
      <c r="B75" s="1" t="s">
        <v>99</v>
      </c>
      <c r="C75" s="18">
        <v>-21</v>
      </c>
      <c r="E75" s="13"/>
      <c r="G75" s="13"/>
    </row>
    <row r="76" spans="2:8" x14ac:dyDescent="0.3">
      <c r="B76" s="1" t="s">
        <v>37</v>
      </c>
      <c r="C76" s="19">
        <v>-1685.6</v>
      </c>
      <c r="E76" s="14"/>
      <c r="G76" s="14"/>
    </row>
    <row r="77" spans="2:8" x14ac:dyDescent="0.3">
      <c r="C77" s="18"/>
      <c r="E77" s="13"/>
      <c r="G77" s="13"/>
    </row>
    <row r="78" spans="2:8" x14ac:dyDescent="0.3">
      <c r="B78" s="2" t="s">
        <v>38</v>
      </c>
      <c r="C78" s="10">
        <f>SUM(C68:C76)</f>
        <v>-4778.4699999999993</v>
      </c>
      <c r="D78" s="2"/>
      <c r="E78" s="15">
        <f>SUM(E68:E76)</f>
        <v>-1652.17</v>
      </c>
      <c r="F78" s="2"/>
      <c r="G78" s="15">
        <f>SUM(G68:G76)</f>
        <v>-874.96</v>
      </c>
      <c r="H78" s="2"/>
    </row>
    <row r="79" spans="2:8" x14ac:dyDescent="0.3">
      <c r="C79" s="18"/>
      <c r="E79" s="13"/>
      <c r="G79" s="13"/>
    </row>
    <row r="80" spans="2:8" x14ac:dyDescent="0.3">
      <c r="B80" s="2" t="s">
        <v>92</v>
      </c>
      <c r="C80" s="6"/>
      <c r="D80" s="2"/>
      <c r="E80" s="13"/>
      <c r="G80" s="13"/>
    </row>
    <row r="81" spans="2:8" x14ac:dyDescent="0.3">
      <c r="B81" s="1" t="s">
        <v>71</v>
      </c>
      <c r="C81" s="18">
        <v>-1000</v>
      </c>
      <c r="E81" s="13">
        <v>-1000</v>
      </c>
      <c r="G81" s="13">
        <v>-1000</v>
      </c>
    </row>
    <row r="82" spans="2:8" x14ac:dyDescent="0.3">
      <c r="B82" s="1" t="s">
        <v>86</v>
      </c>
      <c r="C82" s="18">
        <v>-3000</v>
      </c>
      <c r="E82" s="13">
        <v>-3000</v>
      </c>
      <c r="G82" s="13">
        <v>-3000</v>
      </c>
    </row>
    <row r="83" spans="2:8" x14ac:dyDescent="0.3">
      <c r="B83" s="1" t="s">
        <v>39</v>
      </c>
      <c r="C83" s="18">
        <v>-1500</v>
      </c>
      <c r="E83" s="13">
        <v>-1500</v>
      </c>
      <c r="G83" s="13">
        <v>-1500</v>
      </c>
    </row>
    <row r="84" spans="2:8" x14ac:dyDescent="0.3">
      <c r="B84" s="1" t="s">
        <v>40</v>
      </c>
      <c r="C84" s="18"/>
      <c r="E84" s="13"/>
      <c r="G84" s="13"/>
    </row>
    <row r="85" spans="2:8" x14ac:dyDescent="0.3">
      <c r="B85" s="1" t="s">
        <v>41</v>
      </c>
      <c r="C85" s="18"/>
      <c r="E85" s="13"/>
      <c r="G85" s="13"/>
    </row>
    <row r="86" spans="2:8" x14ac:dyDescent="0.3">
      <c r="B86" s="1" t="s">
        <v>89</v>
      </c>
      <c r="C86" s="18"/>
      <c r="E86" s="13"/>
      <c r="G86" s="13"/>
    </row>
    <row r="87" spans="2:8" x14ac:dyDescent="0.3">
      <c r="B87" s="1" t="s">
        <v>90</v>
      </c>
      <c r="C87" s="18"/>
      <c r="E87" s="13"/>
      <c r="G87" s="13"/>
    </row>
    <row r="88" spans="2:8" x14ac:dyDescent="0.3">
      <c r="B88" s="1" t="s">
        <v>91</v>
      </c>
      <c r="C88" s="18"/>
      <c r="E88" s="13"/>
      <c r="G88" s="13"/>
    </row>
    <row r="89" spans="2:8" x14ac:dyDescent="0.3">
      <c r="B89" s="1" t="s">
        <v>42</v>
      </c>
      <c r="C89" s="18"/>
      <c r="E89" s="13"/>
      <c r="G89" s="1"/>
    </row>
    <row r="90" spans="2:8" x14ac:dyDescent="0.3">
      <c r="B90" s="1" t="s">
        <v>43</v>
      </c>
      <c r="C90" s="18">
        <v>-20000</v>
      </c>
      <c r="E90" s="13"/>
      <c r="G90" s="1"/>
    </row>
    <row r="91" spans="2:8" x14ac:dyDescent="0.3">
      <c r="B91" s="1" t="s">
        <v>44</v>
      </c>
      <c r="C91" s="18"/>
      <c r="E91" s="13"/>
      <c r="G91" s="1"/>
    </row>
    <row r="92" spans="2:8" x14ac:dyDescent="0.3">
      <c r="B92" s="1" t="s">
        <v>101</v>
      </c>
      <c r="C92" s="18">
        <v>-10000</v>
      </c>
      <c r="E92" s="13"/>
      <c r="G92" s="1"/>
    </row>
    <row r="93" spans="2:8" x14ac:dyDescent="0.3">
      <c r="B93" s="1" t="s">
        <v>45</v>
      </c>
      <c r="C93" s="8"/>
      <c r="E93" s="14"/>
      <c r="G93" s="14"/>
    </row>
    <row r="94" spans="2:8" x14ac:dyDescent="0.3">
      <c r="C94" s="18"/>
      <c r="E94" s="13"/>
      <c r="G94" s="13"/>
    </row>
    <row r="95" spans="2:8" x14ac:dyDescent="0.3">
      <c r="B95" s="2" t="s">
        <v>93</v>
      </c>
      <c r="C95" s="11">
        <f>SUM(C81:C93)</f>
        <v>-35500</v>
      </c>
      <c r="D95" s="2"/>
      <c r="E95" s="16">
        <f>SUM(E81:E93)</f>
        <v>-5500</v>
      </c>
      <c r="F95" s="2"/>
      <c r="G95" s="16">
        <f>SUM(G81:G93)</f>
        <v>-5500</v>
      </c>
      <c r="H95" s="2"/>
    </row>
    <row r="96" spans="2:8" x14ac:dyDescent="0.3">
      <c r="C96" s="18"/>
      <c r="E96" s="13"/>
      <c r="G96" s="13"/>
    </row>
    <row r="97" spans="2:9" x14ac:dyDescent="0.3">
      <c r="B97" s="2" t="s">
        <v>67</v>
      </c>
      <c r="C97" s="10">
        <f>SUM(C22+C30+C37+C53+C78+C95)</f>
        <v>-131354.6</v>
      </c>
      <c r="D97" s="2"/>
      <c r="E97" s="15">
        <f>SUM(E22+E30+E37+E53+E78+E95)</f>
        <v>-135020.90000000002</v>
      </c>
      <c r="F97" s="2"/>
      <c r="G97" s="15">
        <f>SUM(G22+G30+G37+G53+G78+G95)</f>
        <v>-125755.63999999997</v>
      </c>
      <c r="H97" s="2"/>
    </row>
    <row r="99" spans="2:9" x14ac:dyDescent="0.3">
      <c r="I99" s="4"/>
    </row>
    <row r="100" spans="2:9" x14ac:dyDescent="0.3">
      <c r="I100" s="4"/>
    </row>
    <row r="101" spans="2:9" x14ac:dyDescent="0.3">
      <c r="I101" s="4"/>
    </row>
    <row r="102" spans="2:9" x14ac:dyDescent="0.3">
      <c r="I102" s="4"/>
    </row>
    <row r="103" spans="2:9" x14ac:dyDescent="0.3">
      <c r="I103" s="4"/>
    </row>
    <row r="104" spans="2:9" x14ac:dyDescent="0.3">
      <c r="I104" s="4"/>
    </row>
    <row r="105" spans="2:9" x14ac:dyDescent="0.3">
      <c r="I105" s="4"/>
    </row>
    <row r="106" spans="2:9" x14ac:dyDescent="0.3">
      <c r="I106" s="4"/>
    </row>
    <row r="107" spans="2:9" x14ac:dyDescent="0.3">
      <c r="I107" s="4"/>
    </row>
    <row r="108" spans="2:9" x14ac:dyDescent="0.3">
      <c r="I108" s="4"/>
    </row>
    <row r="126" spans="2:8" ht="14.4" customHeight="1" x14ac:dyDescent="0.3">
      <c r="B126" s="6" t="s">
        <v>68</v>
      </c>
      <c r="C126" s="21" t="s">
        <v>98</v>
      </c>
      <c r="D126" s="21"/>
      <c r="E126" s="21"/>
      <c r="F126" s="21"/>
      <c r="G126" s="21"/>
    </row>
    <row r="128" spans="2:8" x14ac:dyDescent="0.3">
      <c r="C128" s="9">
        <v>2024</v>
      </c>
      <c r="E128" s="9">
        <v>2023</v>
      </c>
      <c r="F128" s="7"/>
      <c r="G128" s="9">
        <v>2022</v>
      </c>
      <c r="H128" s="7"/>
    </row>
    <row r="130" spans="2:8" x14ac:dyDescent="0.3">
      <c r="B130" s="2" t="s">
        <v>75</v>
      </c>
      <c r="C130" s="3"/>
      <c r="D130" s="2"/>
      <c r="E130" s="13"/>
      <c r="G130" s="13"/>
    </row>
    <row r="131" spans="2:8" x14ac:dyDescent="0.3">
      <c r="B131" s="2" t="s">
        <v>46</v>
      </c>
      <c r="C131" s="3"/>
      <c r="D131" s="2"/>
      <c r="E131" s="13"/>
      <c r="G131" s="13"/>
    </row>
    <row r="132" spans="2:8" x14ac:dyDescent="0.3">
      <c r="B132" s="1" t="s">
        <v>47</v>
      </c>
      <c r="C132" s="3">
        <v>9270.2000000000007</v>
      </c>
      <c r="E132" s="13">
        <v>9134.7900000000009</v>
      </c>
      <c r="G132" s="13">
        <v>7689.95</v>
      </c>
    </row>
    <row r="133" spans="2:8" x14ac:dyDescent="0.3">
      <c r="B133" s="1" t="s">
        <v>48</v>
      </c>
      <c r="C133" s="3">
        <v>12800</v>
      </c>
      <c r="E133" s="13">
        <v>12800</v>
      </c>
      <c r="G133" s="13">
        <v>12400</v>
      </c>
    </row>
    <row r="134" spans="2:8" x14ac:dyDescent="0.3">
      <c r="B134" s="1" t="s">
        <v>49</v>
      </c>
      <c r="C134" s="3">
        <v>16800</v>
      </c>
      <c r="E134" s="13">
        <v>17088</v>
      </c>
      <c r="G134" s="13">
        <v>16300</v>
      </c>
    </row>
    <row r="135" spans="2:8" x14ac:dyDescent="0.3">
      <c r="B135" s="1" t="s">
        <v>50</v>
      </c>
      <c r="C135" s="3"/>
      <c r="E135" s="13"/>
      <c r="G135" s="13"/>
    </row>
    <row r="136" spans="2:8" x14ac:dyDescent="0.3">
      <c r="B136" s="1" t="s">
        <v>51</v>
      </c>
      <c r="C136" s="3">
        <v>920</v>
      </c>
      <c r="E136" s="13">
        <v>840</v>
      </c>
      <c r="G136" s="13">
        <v>1000</v>
      </c>
    </row>
    <row r="137" spans="2:8" x14ac:dyDescent="0.3">
      <c r="B137" s="1" t="s">
        <v>52</v>
      </c>
      <c r="C137" s="3">
        <v>200</v>
      </c>
      <c r="E137" s="13">
        <v>300</v>
      </c>
      <c r="G137" s="13">
        <v>200</v>
      </c>
    </row>
    <row r="138" spans="2:8" x14ac:dyDescent="0.3">
      <c r="B138" s="1" t="s">
        <v>53</v>
      </c>
      <c r="C138" s="8">
        <v>2900</v>
      </c>
      <c r="E138" s="14">
        <v>1600</v>
      </c>
      <c r="G138" s="14">
        <v>2250</v>
      </c>
    </row>
    <row r="139" spans="2:8" x14ac:dyDescent="0.3">
      <c r="C139" s="3"/>
      <c r="E139" s="13"/>
      <c r="G139" s="13"/>
    </row>
    <row r="140" spans="2:8" x14ac:dyDescent="0.3">
      <c r="B140" s="2" t="s">
        <v>54</v>
      </c>
      <c r="C140" s="10">
        <f>SUM(C132:C138)</f>
        <v>42890.2</v>
      </c>
      <c r="D140" s="2"/>
      <c r="E140" s="15">
        <f>SUM(E132:E138)</f>
        <v>41762.79</v>
      </c>
      <c r="F140" s="2"/>
      <c r="G140" s="15">
        <f>SUM(G132:G138)</f>
        <v>39839.949999999997</v>
      </c>
      <c r="H140" s="2"/>
    </row>
    <row r="141" spans="2:8" x14ac:dyDescent="0.3">
      <c r="C141" s="3"/>
      <c r="E141" s="13"/>
      <c r="G141" s="13"/>
    </row>
    <row r="142" spans="2:8" x14ac:dyDescent="0.3">
      <c r="B142" s="2" t="s">
        <v>55</v>
      </c>
      <c r="C142" s="3"/>
      <c r="D142" s="2"/>
      <c r="E142" s="13"/>
      <c r="G142" s="13"/>
    </row>
    <row r="143" spans="2:8" x14ac:dyDescent="0.3">
      <c r="B143" s="1" t="s">
        <v>56</v>
      </c>
      <c r="C143" s="3">
        <v>2100</v>
      </c>
      <c r="E143" s="13">
        <v>900</v>
      </c>
      <c r="G143" s="13">
        <v>2100</v>
      </c>
    </row>
    <row r="144" spans="2:8" x14ac:dyDescent="0.3">
      <c r="B144" s="1" t="s">
        <v>57</v>
      </c>
      <c r="C144" s="3">
        <v>25230.01</v>
      </c>
      <c r="E144" s="13">
        <v>28893.18</v>
      </c>
      <c r="G144" s="13">
        <v>27340</v>
      </c>
    </row>
    <row r="145" spans="2:8" x14ac:dyDescent="0.3">
      <c r="B145" s="1" t="s">
        <v>58</v>
      </c>
      <c r="C145" s="3">
        <v>1500</v>
      </c>
      <c r="E145" s="13">
        <v>1500</v>
      </c>
      <c r="G145" s="13">
        <v>1400</v>
      </c>
    </row>
    <row r="146" spans="2:8" x14ac:dyDescent="0.3">
      <c r="B146" s="1" t="s">
        <v>59</v>
      </c>
      <c r="C146" s="3">
        <v>21700</v>
      </c>
      <c r="E146" s="13">
        <v>20600</v>
      </c>
      <c r="G146" s="13">
        <v>20000</v>
      </c>
    </row>
    <row r="147" spans="2:8" x14ac:dyDescent="0.3">
      <c r="B147" s="1" t="s">
        <v>60</v>
      </c>
      <c r="C147" s="3">
        <v>6050</v>
      </c>
      <c r="E147" s="13">
        <v>5950</v>
      </c>
      <c r="G147" s="13">
        <v>5900</v>
      </c>
    </row>
    <row r="148" spans="2:8" x14ac:dyDescent="0.3">
      <c r="B148" s="1" t="s">
        <v>29</v>
      </c>
      <c r="C148" s="8"/>
      <c r="E148" s="14"/>
      <c r="G148" s="14"/>
    </row>
    <row r="149" spans="2:8" x14ac:dyDescent="0.3">
      <c r="C149" s="3"/>
      <c r="E149" s="13"/>
      <c r="G149" s="13"/>
    </row>
    <row r="150" spans="2:8" x14ac:dyDescent="0.3">
      <c r="B150" s="2" t="s">
        <v>61</v>
      </c>
      <c r="C150" s="10">
        <f>SUM(C143:C149)</f>
        <v>56580.009999999995</v>
      </c>
      <c r="D150" s="2"/>
      <c r="E150" s="15">
        <f>SUM(E143:E149)</f>
        <v>57843.18</v>
      </c>
      <c r="F150" s="2"/>
      <c r="G150" s="15">
        <f>SUM(G143:G149)</f>
        <v>56740</v>
      </c>
      <c r="H150" s="2"/>
    </row>
    <row r="151" spans="2:8" x14ac:dyDescent="0.3">
      <c r="C151" s="3"/>
      <c r="E151" s="13"/>
      <c r="G151" s="13"/>
    </row>
    <row r="152" spans="2:8" x14ac:dyDescent="0.3">
      <c r="B152" s="2" t="s">
        <v>84</v>
      </c>
      <c r="C152" s="3"/>
      <c r="D152" s="2"/>
      <c r="E152" s="13"/>
      <c r="G152" s="13"/>
    </row>
    <row r="153" spans="2:8" x14ac:dyDescent="0.3">
      <c r="B153" s="1" t="s">
        <v>72</v>
      </c>
      <c r="C153" s="3">
        <v>7958.48</v>
      </c>
      <c r="E153" s="13">
        <v>6499.47</v>
      </c>
      <c r="G153" s="13">
        <v>5876.48</v>
      </c>
    </row>
    <row r="154" spans="2:8" x14ac:dyDescent="0.3">
      <c r="B154" s="1" t="s">
        <v>62</v>
      </c>
      <c r="C154" s="3">
        <v>750</v>
      </c>
      <c r="E154" s="13">
        <v>1257.3</v>
      </c>
      <c r="G154" s="13">
        <v>230</v>
      </c>
    </row>
    <row r="155" spans="2:8" x14ac:dyDescent="0.3">
      <c r="B155" s="1" t="s">
        <v>63</v>
      </c>
      <c r="C155" s="8"/>
      <c r="E155" s="14">
        <v>226.3</v>
      </c>
      <c r="G155" s="14">
        <v>31.5</v>
      </c>
    </row>
    <row r="156" spans="2:8" x14ac:dyDescent="0.3">
      <c r="C156" s="3"/>
      <c r="E156" s="13"/>
      <c r="G156" s="13"/>
    </row>
    <row r="157" spans="2:8" x14ac:dyDescent="0.3">
      <c r="B157" s="2" t="s">
        <v>85</v>
      </c>
      <c r="C157" s="10">
        <f>SUM(C153:C155)</f>
        <v>8708.48</v>
      </c>
      <c r="D157" s="2"/>
      <c r="E157" s="15">
        <f>SUM(E153:E155)</f>
        <v>7983.0700000000006</v>
      </c>
      <c r="F157" s="2"/>
      <c r="G157" s="15">
        <f>SUM(G153:G155)</f>
        <v>6137.98</v>
      </c>
      <c r="H157" s="2"/>
    </row>
    <row r="158" spans="2:8" x14ac:dyDescent="0.3">
      <c r="C158" s="3"/>
      <c r="E158" s="13"/>
      <c r="G158" s="13"/>
    </row>
    <row r="159" spans="2:8" x14ac:dyDescent="0.3">
      <c r="B159" s="2" t="s">
        <v>64</v>
      </c>
      <c r="C159" s="3"/>
      <c r="D159" s="2"/>
      <c r="E159" s="13"/>
      <c r="G159" s="13"/>
    </row>
    <row r="160" spans="2:8" x14ac:dyDescent="0.3">
      <c r="B160" s="1" t="s">
        <v>65</v>
      </c>
      <c r="C160" s="3">
        <v>22313.439999999999</v>
      </c>
      <c r="E160" s="13">
        <v>20387.810000000001</v>
      </c>
      <c r="G160" s="13">
        <v>20437.98</v>
      </c>
    </row>
    <row r="161" spans="2:9" x14ac:dyDescent="0.3">
      <c r="B161" s="1" t="s">
        <v>88</v>
      </c>
      <c r="C161" s="8">
        <v>1373.9</v>
      </c>
      <c r="E161" s="14">
        <v>398.85</v>
      </c>
      <c r="G161" s="14">
        <v>796.9</v>
      </c>
    </row>
    <row r="162" spans="2:9" x14ac:dyDescent="0.3">
      <c r="C162" s="3"/>
      <c r="E162" s="13"/>
      <c r="G162" s="13"/>
    </row>
    <row r="163" spans="2:9" x14ac:dyDescent="0.3">
      <c r="B163" s="2" t="s">
        <v>66</v>
      </c>
      <c r="C163" s="10">
        <f>SUM(C160:C161)</f>
        <v>23687.34</v>
      </c>
      <c r="D163" s="2"/>
      <c r="E163" s="15">
        <f>SUM(E160:E161)</f>
        <v>20786.66</v>
      </c>
      <c r="F163" s="2"/>
      <c r="G163" s="15">
        <f>SUM(G160:G161)</f>
        <v>21234.880000000001</v>
      </c>
      <c r="H163" s="2"/>
    </row>
    <row r="164" spans="2:9" x14ac:dyDescent="0.3">
      <c r="C164" s="3"/>
      <c r="E164" s="13"/>
      <c r="G164" s="13"/>
    </row>
    <row r="165" spans="2:9" x14ac:dyDescent="0.3">
      <c r="B165" s="2" t="s">
        <v>73</v>
      </c>
      <c r="C165" s="3"/>
      <c r="D165" s="2"/>
      <c r="E165" s="13"/>
      <c r="G165" s="13"/>
    </row>
    <row r="166" spans="2:9" x14ac:dyDescent="0.3">
      <c r="B166" s="1" t="s">
        <v>73</v>
      </c>
      <c r="C166" s="3"/>
      <c r="E166" s="13"/>
      <c r="G166" s="13"/>
    </row>
    <row r="167" spans="2:9" x14ac:dyDescent="0.3">
      <c r="B167" s="1" t="s">
        <v>74</v>
      </c>
      <c r="C167" s="8"/>
      <c r="E167" s="14"/>
      <c r="G167" s="14"/>
    </row>
    <row r="168" spans="2:9" x14ac:dyDescent="0.3">
      <c r="C168" s="3"/>
      <c r="E168" s="13"/>
      <c r="G168" s="13"/>
    </row>
    <row r="169" spans="2:9" x14ac:dyDescent="0.3">
      <c r="B169" s="2" t="s">
        <v>76</v>
      </c>
      <c r="C169" s="10">
        <f>SUM(C166:C167)</f>
        <v>0</v>
      </c>
      <c r="D169" s="2"/>
      <c r="E169" s="15">
        <f>SUM(E166:E167)</f>
        <v>0</v>
      </c>
      <c r="F169" s="2"/>
      <c r="G169" s="15">
        <f>SUM(G166:G167)</f>
        <v>0</v>
      </c>
      <c r="H169" s="2"/>
    </row>
    <row r="170" spans="2:9" x14ac:dyDescent="0.3">
      <c r="C170" s="3"/>
      <c r="E170" s="13"/>
      <c r="G170" s="13"/>
    </row>
    <row r="171" spans="2:9" x14ac:dyDescent="0.3">
      <c r="B171" s="2" t="s">
        <v>77</v>
      </c>
      <c r="C171" s="11">
        <f>SUM(C140+C150+C157+C163+C169)</f>
        <v>131866.03</v>
      </c>
      <c r="D171" s="2"/>
      <c r="E171" s="16">
        <f>SUM(E140+E150+E157+E163+E169)</f>
        <v>128375.70000000001</v>
      </c>
      <c r="F171" s="2"/>
      <c r="G171" s="16">
        <f>SUM(G140+G150+G157+G163+G169)</f>
        <v>123952.81</v>
      </c>
      <c r="H171" s="2"/>
    </row>
    <row r="172" spans="2:9" x14ac:dyDescent="0.3">
      <c r="C172" s="3"/>
      <c r="E172" s="13"/>
      <c r="G172" s="13"/>
    </row>
    <row r="173" spans="2:9" ht="14.4" thickBot="1" x14ac:dyDescent="0.35">
      <c r="B173" s="2" t="s">
        <v>87</v>
      </c>
      <c r="C173" s="12">
        <f>SUM(C97+C171)</f>
        <v>511.42999999999302</v>
      </c>
      <c r="D173" s="2"/>
      <c r="E173" s="17">
        <f>SUM(E97+E171)</f>
        <v>-6645.2000000000116</v>
      </c>
      <c r="F173" s="2"/>
      <c r="G173" s="17">
        <f>SUM(G97+G171)</f>
        <v>-1802.8299999999726</v>
      </c>
      <c r="H173" s="2"/>
    </row>
    <row r="174" spans="2:9" ht="14.4" thickTop="1" x14ac:dyDescent="0.3">
      <c r="I174" s="4"/>
    </row>
    <row r="175" spans="2:9" x14ac:dyDescent="0.3">
      <c r="I175" s="4"/>
    </row>
  </sheetData>
  <mergeCells count="3">
    <mergeCell ref="C2:G2"/>
    <mergeCell ref="C63:G63"/>
    <mergeCell ref="C126:G126"/>
  </mergeCells>
  <phoneticPr fontId="14" type="noConversion"/>
  <pageMargins left="0.59055118110236227" right="0.55118110236220474" top="0.6692913385826772" bottom="0.39370078740157483" header="0.27559055118110237" footer="0.15748031496062992"/>
  <pageSetup paperSize="9" scale="91" fitToHeight="3" orientation="portrait" horizontalDpi="4294967293" copies="2" r:id="rId1"/>
  <headerFooter>
    <oddHeader xml:space="preserve">&amp;C&amp;"Calibri,Gras"&amp;22&amp;K000000PERTES ET PROFITS AU 31.12.2024
</oddHeader>
    <oddFooter>&amp;L&amp;"Calibri,Normal"&amp;8&amp;K000000Préverenges - Mars 2025
&amp;C&amp;"Calibri (Corps),Normal"&amp;10&amp;P/&amp;N&amp;R&amp;"Calibri (Corps),Normal"&amp;8&amp;K000000&amp;F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Prés. P et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CCL</dc:creator>
  <cp:keywords/>
  <cp:lastModifiedBy>Guy-Pascal Bezençon</cp:lastModifiedBy>
  <cp:lastPrinted>2025-02-20T20:47:20Z</cp:lastPrinted>
  <dcterms:created xsi:type="dcterms:W3CDTF">2013-01-17T11:41:45Z</dcterms:created>
  <dcterms:modified xsi:type="dcterms:W3CDTF">2025-02-20T20:47:53Z</dcterms:modified>
</cp:coreProperties>
</file>